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ČESI kampanja 2022\"/>
    </mc:Choice>
  </mc:AlternateContent>
  <xr:revisionPtr revIDLastSave="0" documentId="13_ncr:1_{45DF24A2-03D5-4339-A049-CF9319620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 kategorijama 2021-2022" sheetId="2" r:id="rId1"/>
    <sheet name="Poređenje od 2013 do 2022" sheetId="1" r:id="rId2"/>
  </sheets>
  <definedNames>
    <definedName name="_xlnm.Print_Titles" localSheetId="1">'Poređenje od 2013 do 2022'!$3:$3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2" l="1"/>
  <c r="W30" i="1"/>
  <c r="V30" i="1"/>
  <c r="V29" i="1"/>
  <c r="V28" i="1"/>
  <c r="W27" i="1"/>
  <c r="V27" i="1"/>
  <c r="V26" i="1"/>
  <c r="W25" i="1"/>
  <c r="V25" i="1"/>
  <c r="W24" i="1"/>
  <c r="V24" i="1"/>
  <c r="W23" i="1"/>
  <c r="V23" i="1"/>
  <c r="V22" i="1"/>
  <c r="W21" i="1"/>
  <c r="V21" i="1"/>
  <c r="W20" i="1"/>
  <c r="V20" i="1"/>
  <c r="V19" i="1"/>
  <c r="W18" i="1"/>
  <c r="V18" i="1"/>
  <c r="V17" i="1"/>
  <c r="V16" i="1"/>
  <c r="W15" i="1"/>
  <c r="V15" i="1"/>
  <c r="V14" i="1"/>
  <c r="W13" i="1"/>
  <c r="V13" i="1"/>
  <c r="V12" i="1"/>
  <c r="V11" i="1"/>
  <c r="W10" i="1"/>
  <c r="V10" i="1"/>
  <c r="W9" i="1"/>
  <c r="V9" i="1"/>
  <c r="V8" i="1"/>
  <c r="W7" i="1"/>
  <c r="V7" i="1"/>
  <c r="V6" i="1"/>
  <c r="V5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R28" i="2"/>
  <c r="R26" i="2"/>
  <c r="R16" i="2"/>
  <c r="R15" i="2"/>
  <c r="R12" i="2"/>
  <c r="R11" i="2"/>
  <c r="R29" i="2"/>
  <c r="R27" i="2"/>
  <c r="R22" i="2"/>
  <c r="R21" i="2"/>
  <c r="R10" i="2"/>
  <c r="R8" i="2"/>
  <c r="R20" i="2"/>
  <c r="R19" i="2"/>
  <c r="R18" i="2"/>
  <c r="Q18" i="2"/>
  <c r="Q19" i="2"/>
  <c r="W19" i="1" s="1"/>
  <c r="Q20" i="2"/>
  <c r="Q21" i="2"/>
  <c r="Q22" i="2"/>
  <c r="W22" i="1" s="1"/>
  <c r="Q23" i="2"/>
  <c r="Q24" i="2"/>
  <c r="Q25" i="2"/>
  <c r="Q26" i="2"/>
  <c r="W26" i="1" s="1"/>
  <c r="Q27" i="2"/>
  <c r="Q28" i="2"/>
  <c r="W28" i="1" s="1"/>
  <c r="Q29" i="2"/>
  <c r="W29" i="1" s="1"/>
  <c r="Q30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R5" i="2"/>
  <c r="R13" i="2"/>
  <c r="R14" i="2"/>
  <c r="R23" i="2"/>
  <c r="Q6" i="2"/>
  <c r="W6" i="1" s="1"/>
  <c r="Q7" i="2"/>
  <c r="Q8" i="2"/>
  <c r="W8" i="1" s="1"/>
  <c r="Q9" i="2"/>
  <c r="Q10" i="2"/>
  <c r="Q11" i="2"/>
  <c r="W11" i="1" s="1"/>
  <c r="Q12" i="2"/>
  <c r="W12" i="1" s="1"/>
  <c r="Q13" i="2"/>
  <c r="Q14" i="2"/>
  <c r="W14" i="1" s="1"/>
  <c r="Q15" i="2"/>
  <c r="Q16" i="2"/>
  <c r="W16" i="1" s="1"/>
  <c r="Q17" i="2"/>
  <c r="W17" i="1" s="1"/>
  <c r="Q5" i="2"/>
  <c r="I6" i="2"/>
  <c r="I7" i="2"/>
  <c r="I8" i="2"/>
  <c r="I9" i="2"/>
  <c r="I10" i="2"/>
  <c r="I11" i="2"/>
  <c r="I12" i="2"/>
  <c r="I13" i="2"/>
  <c r="I14" i="2"/>
  <c r="I15" i="2"/>
  <c r="I16" i="2"/>
  <c r="I17" i="2"/>
  <c r="I5" i="2"/>
  <c r="R6" i="2"/>
  <c r="J31" i="2"/>
  <c r="B31" i="2"/>
  <c r="R31" i="2" l="1"/>
  <c r="Q31" i="2"/>
  <c r="W5" i="1"/>
  <c r="I31" i="2"/>
</calcChain>
</file>

<file path=xl/sharedStrings.xml><?xml version="1.0" encoding="utf-8"?>
<sst xmlns="http://schemas.openxmlformats.org/spreadsheetml/2006/main" count="386" uniqueCount="83">
  <si>
    <t>2016 pr</t>
  </si>
  <si>
    <t>2014 pr</t>
  </si>
  <si>
    <t>2016 uk</t>
  </si>
  <si>
    <t>Aleksandar Vučić</t>
  </si>
  <si>
    <t>Ivica Dačić</t>
  </si>
  <si>
    <t>Zorana Mihajlović</t>
  </si>
  <si>
    <t>Aleksandar Antić</t>
  </si>
  <si>
    <t>Nebojša Stefanović</t>
  </si>
  <si>
    <t>Zlatibor Lončar</t>
  </si>
  <si>
    <t>Aleksandar Vulin</t>
  </si>
  <si>
    <t>Goran Vesić</t>
  </si>
  <si>
    <t>*kategorije aktivnosti:</t>
  </si>
  <si>
    <t>pr - promotivne aktivnosti</t>
  </si>
  <si>
    <t>Ana Brnabić</t>
  </si>
  <si>
    <t>Irena Vujović</t>
  </si>
  <si>
    <t>Aleksandar Šapić</t>
  </si>
  <si>
    <t>2014 uk</t>
  </si>
  <si>
    <t>2017 pr</t>
  </si>
  <si>
    <t>2018 uk</t>
  </si>
  <si>
    <t>2018 pr</t>
  </si>
  <si>
    <t>2017 uk</t>
  </si>
  <si>
    <t>*</t>
  </si>
  <si>
    <t>uk</t>
  </si>
  <si>
    <t>2020 pr</t>
  </si>
  <si>
    <t>2020 uk</t>
  </si>
  <si>
    <t>Branislav Nedimović</t>
  </si>
  <si>
    <t>Miloš Vučević</t>
  </si>
  <si>
    <t xml:space="preserve">*  1 - Promotivne aktivnosti  (posete firmama, školama, bolnicama, sudovima, otvaranje fabrika, gradilišta, sajmova, potpisivanja ugovora i memoranduma o izgradnji i ulaganju, stipendiranju, predstavljanje planova izgradnje, uručenje stipendija, pomoći i poklona, razgovor sa građanima, radnicima, prijem donacija, podela donacija)
</t>
  </si>
  <si>
    <t>Siniša Mali</t>
  </si>
  <si>
    <t>Siniša Mali**</t>
  </si>
  <si>
    <t>* - funkcioner u posmatranom periodu nije bio na funkciji ili nije bio uključen u uzorak</t>
  </si>
  <si>
    <t>** Obračunato kod funkcionera koji su imali bar 5 promotivnih aktivnosti u oba perioda</t>
  </si>
  <si>
    <t>** - Siniša Mali je u periodu 2014-2018 bio gradonačelnik Beograda, a u monitoringu za period 2019 - 2022 je ministar finansija</t>
  </si>
  <si>
    <t>2022 uk</t>
  </si>
  <si>
    <t>2022 pr</t>
  </si>
  <si>
    <t xml:space="preserve">Gavrilo Kovačević </t>
  </si>
  <si>
    <t>Miroslav Čučković</t>
  </si>
  <si>
    <t>Danica Grujičić</t>
  </si>
  <si>
    <t>Milan Stamatović</t>
  </si>
  <si>
    <t>uk - zbirno sve aktivnosti - promotivne i one koje ne spadaju u kategoriju "promotivne" (objašnjenje kategorija u worksheet-u "Po kategorijama 2021-2022")</t>
  </si>
  <si>
    <t>Branko Ružić</t>
  </si>
  <si>
    <t>Tomislav Momirović</t>
  </si>
  <si>
    <t>Marija Obradović</t>
  </si>
  <si>
    <t>Nikola Selaković</t>
  </si>
  <si>
    <t>Darija Kisić Tepavčević</t>
  </si>
  <si>
    <t>Vanja Udovičić</t>
  </si>
  <si>
    <t>Irena Vujović***</t>
  </si>
  <si>
    <t>Aleksandar Antić ****</t>
  </si>
  <si>
    <t>Zoran Đorđević *****</t>
  </si>
  <si>
    <t>***-Irena Vujović je od 2017-2020. bila predsednica opštine Savski Venac, a 2021-2022. ministarka za zaštitu životne sredine</t>
  </si>
  <si>
    <t>****- Aleksandar Antić je u periodu 2014-2020 bio ministar a u periodu 2021-2022 v.d. direktora Koridora doo</t>
  </si>
  <si>
    <t>*****- Zoran Đorđević je u periodu 2019-2020. bio ministar za rad a u periodu 2021-2022. v.d. direktora Pošte</t>
  </si>
  <si>
    <t xml:space="preserve">Rast broja promotivnih aktivnosti u odnosu na 2021** </t>
  </si>
  <si>
    <t>2022 kampanja</t>
  </si>
  <si>
    <t>2021 neizborni period</t>
  </si>
  <si>
    <t xml:space="preserve">Zoran Đorđević </t>
  </si>
  <si>
    <t>Zoran Drobnjak</t>
  </si>
  <si>
    <t>Poređenje funkcionerske aktivnosti 2013-2022 (preračunato broj aktivnosti nedeljno i bez aktivnosti iz 6. i 7. kategorije)</t>
  </si>
  <si>
    <t>2 - Sastanci u inostranstvu  
3 - Sastanci (u kabinetu) 
4 - Sastanci na terenu (sa domaćim zvaničnicima) 
5 - Manifestacije (konferencije, skupovi) 
6 - Saopštenja, čestitke, telegrami
7- Obraćanja</t>
  </si>
  <si>
    <t>NA</t>
  </si>
  <si>
    <t>Neizb.
2013 pr</t>
  </si>
  <si>
    <t>Neizb.
2013 uk</t>
  </si>
  <si>
    <t>Neizb.
2015 pr</t>
  </si>
  <si>
    <t>Neizb.
2015 uk</t>
  </si>
  <si>
    <t>Neizb.
2017 pr</t>
  </si>
  <si>
    <t>Neizb.
2017 uk</t>
  </si>
  <si>
    <t>Neizb.
2019 pr</t>
  </si>
  <si>
    <t>Neizb.
2019 uk</t>
  </si>
  <si>
    <t>Neizb.
2021 pr</t>
  </si>
  <si>
    <t>Neizb.
2021 uk</t>
  </si>
  <si>
    <t>Neizb. - referentni neizborni periodi</t>
  </si>
  <si>
    <t>Poređenje funkcionerske aktivnosti po kategorijama neizborni period 2021-2022 kampanja (45 dana u oba perioda 15. februar-31. mart)</t>
  </si>
  <si>
    <t>Podaci za 2012. godinu nisu uneti u tabelu jer za taj monioring nije bila razvijena nova metodologija - posmatrane su samo promotivne aktivnosti.</t>
  </si>
  <si>
    <t>Moguće je, međutim, poređenje broja promotivnih aktivnosti nedeljno.</t>
  </si>
  <si>
    <t>Boris Tadić</t>
  </si>
  <si>
    <t>Mirko Cvetković</t>
  </si>
  <si>
    <t>Broj promotivnih aktivnosti nedeljno za funkcionere posmatrane 2012. godine u odnosu na broj promotivnih aktivnosti nedeljno u istom periodu 2011. godine:</t>
  </si>
  <si>
    <t>Slavica Đukić Dejanović</t>
  </si>
  <si>
    <t>Žarko Obradović</t>
  </si>
  <si>
    <t>Dragan Đilas</t>
  </si>
  <si>
    <t>Dušan Šutanovac</t>
  </si>
  <si>
    <t>2011 pr</t>
  </si>
  <si>
    <t>2012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</si>
</sst>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18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4" borderId="35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9" fontId="0" fillId="2" borderId="45" xfId="0" applyNumberForma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/>
    <xf numFmtId="0" fontId="0" fillId="3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3" xfId="0" applyBorder="1" applyAlignment="1">
      <alignment horizontal="right"/>
    </xf>
    <xf numFmtId="0" fontId="0" fillId="4" borderId="43" xfId="0" applyFill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5" borderId="37" xfId="0" applyFont="1" applyFill="1" applyBorder="1"/>
    <xf numFmtId="0" fontId="2" fillId="5" borderId="48" xfId="0" applyFont="1" applyFill="1" applyBorder="1"/>
    <xf numFmtId="0" fontId="2" fillId="5" borderId="4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2" fillId="0" borderId="46" xfId="0" applyFont="1" applyBorder="1" applyAlignment="1">
      <alignment vertical="center"/>
    </xf>
    <xf numFmtId="9" fontId="0" fillId="2" borderId="29" xfId="0" applyNumberFormat="1" applyFill="1" applyBorder="1" applyAlignment="1">
      <alignment horizontal="center" vertical="center"/>
    </xf>
    <xf numFmtId="9" fontId="0" fillId="2" borderId="30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9" fontId="0" fillId="2" borderId="39" xfId="0" applyNumberFormat="1" applyFill="1" applyBorder="1" applyAlignment="1">
      <alignment horizontal="center" vertical="center"/>
    </xf>
    <xf numFmtId="0" fontId="0" fillId="2" borderId="0" xfId="0" applyFill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2" fillId="5" borderId="25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20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5" borderId="28" xfId="0" applyNumberFormat="1" applyFont="1" applyFill="1" applyBorder="1" applyAlignment="1">
      <alignment horizontal="center" vertical="center"/>
    </xf>
    <xf numFmtId="164" fontId="2" fillId="5" borderId="26" xfId="0" applyNumberFormat="1" applyFont="1" applyFill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164" fontId="2" fillId="5" borderId="31" xfId="0" applyNumberFormat="1" applyFont="1" applyFill="1" applyBorder="1" applyAlignment="1">
      <alignment horizontal="center" vertical="center"/>
    </xf>
    <xf numFmtId="164" fontId="2" fillId="5" borderId="50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25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4" fontId="5" fillId="6" borderId="20" xfId="0" applyNumberFormat="1" applyFont="1" applyFill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5" fillId="6" borderId="25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6" borderId="28" xfId="0" applyNumberFormat="1" applyFont="1" applyFill="1" applyBorder="1" applyAlignment="1">
      <alignment horizontal="center" vertical="center"/>
    </xf>
    <xf numFmtId="164" fontId="2" fillId="5" borderId="51" xfId="0" applyNumberFormat="1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5" fillId="6" borderId="51" xfId="0" applyNumberFormat="1" applyFont="1" applyFill="1" applyBorder="1" applyAlignment="1">
      <alignment horizontal="center" vertical="center"/>
    </xf>
    <xf numFmtId="164" fontId="5" fillId="6" borderId="50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164" fontId="2" fillId="5" borderId="10" xfId="0" applyNumberFormat="1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5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2" fillId="5" borderId="53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4" fontId="5" fillId="6" borderId="53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64" fontId="5" fillId="0" borderId="51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64" fontId="5" fillId="5" borderId="20" xfId="0" applyNumberFormat="1" applyFont="1" applyFill="1" applyBorder="1" applyAlignment="1">
      <alignment horizontal="center" vertical="center"/>
    </xf>
    <xf numFmtId="164" fontId="5" fillId="5" borderId="53" xfId="0" applyNumberFormat="1" applyFont="1" applyFill="1" applyBorder="1" applyAlignment="1">
      <alignment horizontal="center" vertical="center"/>
    </xf>
    <xf numFmtId="164" fontId="5" fillId="5" borderId="26" xfId="0" applyNumberFormat="1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 wrapText="1"/>
    </xf>
    <xf numFmtId="0" fontId="2" fillId="5" borderId="3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940143</xdr:colOff>
      <xdr:row>2</xdr:row>
      <xdr:rowOff>676275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854418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146685</xdr:rowOff>
    </xdr:from>
    <xdr:to>
      <xdr:col>22</xdr:col>
      <xdr:colOff>466725</xdr:colOff>
      <xdr:row>38</xdr:row>
      <xdr:rowOff>45339</xdr:rowOff>
    </xdr:to>
    <xdr:pic>
      <xdr:nvPicPr>
        <xdr:cNvPr id="1025" name="Picture 1" descr="ts-logo-izbor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39200" y="8482965"/>
          <a:ext cx="4794885" cy="1178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904874</xdr:colOff>
      <xdr:row>2</xdr:row>
      <xdr:rowOff>497813</xdr:rowOff>
    </xdr:to>
    <xdr:pic>
      <xdr:nvPicPr>
        <xdr:cNvPr id="3" nam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0"/>
          <a:ext cx="733424" cy="793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13" workbookViewId="0">
      <selection activeCell="J28" sqref="J28"/>
    </sheetView>
  </sheetViews>
  <sheetFormatPr defaultRowHeight="14.4" x14ac:dyDescent="0.3"/>
  <cols>
    <col min="1" max="1" width="21.6640625" customWidth="1"/>
    <col min="2" max="17" width="6.109375" customWidth="1"/>
    <col min="18" max="18" width="13.109375" style="1" customWidth="1"/>
  </cols>
  <sheetData>
    <row r="1" spans="1:18" ht="15.6" x14ac:dyDescent="0.3">
      <c r="A1" s="27"/>
      <c r="B1" s="28" t="s">
        <v>71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8.25" customHeight="1" thickBot="1" x14ac:dyDescent="0.35"/>
    <row r="3" spans="1:18" ht="58.5" customHeight="1" thickBot="1" x14ac:dyDescent="0.35">
      <c r="A3" s="18"/>
      <c r="B3" s="158" t="s">
        <v>54</v>
      </c>
      <c r="C3" s="159"/>
      <c r="D3" s="159"/>
      <c r="E3" s="159"/>
      <c r="F3" s="160"/>
      <c r="G3" s="160"/>
      <c r="H3" s="161"/>
      <c r="I3" s="19"/>
      <c r="J3" s="162" t="s">
        <v>53</v>
      </c>
      <c r="K3" s="163"/>
      <c r="L3" s="163"/>
      <c r="M3" s="163"/>
      <c r="N3" s="163"/>
      <c r="O3" s="164"/>
      <c r="P3" s="164"/>
      <c r="Q3" s="19"/>
      <c r="R3" s="167" t="s">
        <v>52</v>
      </c>
    </row>
    <row r="4" spans="1:18" ht="15" thickBot="1" x14ac:dyDescent="0.35">
      <c r="A4" s="31" t="s">
        <v>11</v>
      </c>
      <c r="B4" s="2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5">
        <v>7</v>
      </c>
      <c r="I4" s="32" t="s">
        <v>22</v>
      </c>
      <c r="J4" s="21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5">
        <v>7</v>
      </c>
      <c r="Q4" s="32" t="s">
        <v>22</v>
      </c>
      <c r="R4" s="168"/>
    </row>
    <row r="5" spans="1:18" x14ac:dyDescent="0.3">
      <c r="A5" s="33" t="s">
        <v>3</v>
      </c>
      <c r="B5" s="23">
        <v>12</v>
      </c>
      <c r="C5" s="4">
        <v>5</v>
      </c>
      <c r="D5" s="4">
        <v>27</v>
      </c>
      <c r="E5" s="4">
        <v>1</v>
      </c>
      <c r="F5" s="4">
        <v>3</v>
      </c>
      <c r="G5" s="4">
        <v>7</v>
      </c>
      <c r="H5" s="4">
        <v>0</v>
      </c>
      <c r="I5" s="130">
        <f>SUM(B5:H5)</f>
        <v>55</v>
      </c>
      <c r="J5" s="140">
        <v>15</v>
      </c>
      <c r="K5" s="4">
        <v>2</v>
      </c>
      <c r="L5" s="4">
        <v>27</v>
      </c>
      <c r="M5" s="4">
        <v>0</v>
      </c>
      <c r="N5" s="4">
        <v>4</v>
      </c>
      <c r="O5" s="4">
        <v>7</v>
      </c>
      <c r="P5" s="4">
        <v>4</v>
      </c>
      <c r="Q5" s="56">
        <f>SUM(J5:P5)</f>
        <v>59</v>
      </c>
      <c r="R5" s="59">
        <f>(J5/B5-1)</f>
        <v>0.25</v>
      </c>
    </row>
    <row r="6" spans="1:18" x14ac:dyDescent="0.3">
      <c r="A6" s="34" t="s">
        <v>4</v>
      </c>
      <c r="B6" s="24">
        <v>1</v>
      </c>
      <c r="C6" s="2">
        <v>0</v>
      </c>
      <c r="D6" s="2">
        <v>9</v>
      </c>
      <c r="E6" s="2">
        <v>0</v>
      </c>
      <c r="F6" s="2">
        <v>4</v>
      </c>
      <c r="G6" s="2">
        <v>6</v>
      </c>
      <c r="H6" s="2">
        <v>0</v>
      </c>
      <c r="I6" s="131">
        <f t="shared" ref="I6:I30" si="0">SUM(B6:H6)</f>
        <v>20</v>
      </c>
      <c r="J6" s="141">
        <v>3</v>
      </c>
      <c r="K6" s="2">
        <v>0</v>
      </c>
      <c r="L6" s="2">
        <v>22</v>
      </c>
      <c r="M6" s="2">
        <v>0</v>
      </c>
      <c r="N6" s="2">
        <v>6</v>
      </c>
      <c r="O6" s="2">
        <v>2</v>
      </c>
      <c r="P6" s="2">
        <v>0</v>
      </c>
      <c r="Q6" s="57">
        <f t="shared" ref="Q6:Q30" si="1">SUM(J6:P6)</f>
        <v>33</v>
      </c>
      <c r="R6" s="54">
        <f>(J6/B6-1)</f>
        <v>2</v>
      </c>
    </row>
    <row r="7" spans="1:18" x14ac:dyDescent="0.3">
      <c r="A7" s="34" t="s">
        <v>13</v>
      </c>
      <c r="B7" s="24">
        <v>8</v>
      </c>
      <c r="C7" s="2">
        <v>2</v>
      </c>
      <c r="D7" s="2">
        <v>30</v>
      </c>
      <c r="E7" s="2">
        <v>0</v>
      </c>
      <c r="F7" s="2">
        <v>8</v>
      </c>
      <c r="G7" s="2">
        <v>6</v>
      </c>
      <c r="H7" s="2">
        <v>1</v>
      </c>
      <c r="I7" s="131">
        <f t="shared" si="0"/>
        <v>55</v>
      </c>
      <c r="J7" s="141">
        <v>11</v>
      </c>
      <c r="K7" s="2">
        <v>0</v>
      </c>
      <c r="L7" s="2">
        <v>14</v>
      </c>
      <c r="M7" s="2">
        <v>0</v>
      </c>
      <c r="N7" s="2">
        <v>1</v>
      </c>
      <c r="O7" s="2">
        <v>1</v>
      </c>
      <c r="P7" s="2">
        <v>0</v>
      </c>
      <c r="Q7" s="57">
        <f t="shared" si="1"/>
        <v>27</v>
      </c>
      <c r="R7" s="54">
        <f>(J7/B7-1)</f>
        <v>0.375</v>
      </c>
    </row>
    <row r="8" spans="1:18" x14ac:dyDescent="0.3">
      <c r="A8" s="34" t="s">
        <v>40</v>
      </c>
      <c r="B8" s="24">
        <v>10</v>
      </c>
      <c r="C8" s="2">
        <v>0</v>
      </c>
      <c r="D8" s="2">
        <v>19</v>
      </c>
      <c r="E8" s="2">
        <v>0</v>
      </c>
      <c r="F8" s="2">
        <v>4</v>
      </c>
      <c r="G8" s="2">
        <v>4</v>
      </c>
      <c r="H8" s="2">
        <v>0</v>
      </c>
      <c r="I8" s="131">
        <f t="shared" si="0"/>
        <v>37</v>
      </c>
      <c r="J8" s="141">
        <v>17</v>
      </c>
      <c r="K8" s="2">
        <v>0</v>
      </c>
      <c r="L8" s="2">
        <v>14</v>
      </c>
      <c r="M8" s="2">
        <v>0</v>
      </c>
      <c r="N8" s="2">
        <v>1</v>
      </c>
      <c r="O8" s="2">
        <v>2</v>
      </c>
      <c r="P8" s="2">
        <v>0</v>
      </c>
      <c r="Q8" s="57">
        <f t="shared" si="1"/>
        <v>34</v>
      </c>
      <c r="R8" s="54">
        <f>(J8/B8-1)</f>
        <v>0.7</v>
      </c>
    </row>
    <row r="9" spans="1:18" x14ac:dyDescent="0.3">
      <c r="A9" s="34" t="s">
        <v>25</v>
      </c>
      <c r="B9" s="24">
        <v>5</v>
      </c>
      <c r="C9" s="2">
        <v>4</v>
      </c>
      <c r="D9" s="2">
        <v>3</v>
      </c>
      <c r="E9" s="2">
        <v>0</v>
      </c>
      <c r="F9" s="2">
        <v>2</v>
      </c>
      <c r="G9" s="2">
        <v>2</v>
      </c>
      <c r="H9" s="2">
        <v>0</v>
      </c>
      <c r="I9" s="131">
        <f t="shared" si="0"/>
        <v>16</v>
      </c>
      <c r="J9" s="141">
        <v>0</v>
      </c>
      <c r="K9" s="2">
        <v>0</v>
      </c>
      <c r="L9" s="2">
        <v>3</v>
      </c>
      <c r="M9" s="2">
        <v>0</v>
      </c>
      <c r="N9" s="2">
        <v>0</v>
      </c>
      <c r="O9" s="2">
        <v>1</v>
      </c>
      <c r="P9" s="2">
        <v>0</v>
      </c>
      <c r="Q9" s="57">
        <f t="shared" si="1"/>
        <v>4</v>
      </c>
      <c r="R9" s="54" t="s">
        <v>59</v>
      </c>
    </row>
    <row r="10" spans="1:18" x14ac:dyDescent="0.3">
      <c r="A10" s="34" t="s">
        <v>5</v>
      </c>
      <c r="B10" s="24">
        <v>8</v>
      </c>
      <c r="C10" s="2">
        <v>1</v>
      </c>
      <c r="D10" s="2">
        <v>22</v>
      </c>
      <c r="E10" s="2">
        <v>2</v>
      </c>
      <c r="F10" s="2">
        <v>4</v>
      </c>
      <c r="G10" s="2">
        <v>11</v>
      </c>
      <c r="H10" s="2">
        <v>0</v>
      </c>
      <c r="I10" s="131">
        <f t="shared" si="0"/>
        <v>48</v>
      </c>
      <c r="J10" s="141">
        <v>10</v>
      </c>
      <c r="K10" s="2">
        <v>1</v>
      </c>
      <c r="L10" s="2">
        <v>12</v>
      </c>
      <c r="M10" s="2">
        <v>0</v>
      </c>
      <c r="N10" s="2">
        <v>7</v>
      </c>
      <c r="O10" s="2">
        <v>8</v>
      </c>
      <c r="P10" s="2">
        <v>0</v>
      </c>
      <c r="Q10" s="57">
        <f t="shared" si="1"/>
        <v>38</v>
      </c>
      <c r="R10" s="54">
        <f>(J10/B10-1)</f>
        <v>0.25</v>
      </c>
    </row>
    <row r="11" spans="1:18" x14ac:dyDescent="0.3">
      <c r="A11" s="34" t="s">
        <v>7</v>
      </c>
      <c r="B11" s="24">
        <v>10</v>
      </c>
      <c r="C11" s="2">
        <v>2</v>
      </c>
      <c r="D11" s="2">
        <v>18</v>
      </c>
      <c r="E11" s="2">
        <v>0</v>
      </c>
      <c r="F11" s="2">
        <v>4</v>
      </c>
      <c r="G11" s="2">
        <v>14</v>
      </c>
      <c r="H11" s="2">
        <v>0</v>
      </c>
      <c r="I11" s="131">
        <f t="shared" si="0"/>
        <v>48</v>
      </c>
      <c r="J11" s="141">
        <v>16</v>
      </c>
      <c r="K11" s="2">
        <v>2</v>
      </c>
      <c r="L11" s="2">
        <v>7</v>
      </c>
      <c r="M11" s="2">
        <v>0</v>
      </c>
      <c r="N11" s="2">
        <v>4</v>
      </c>
      <c r="O11" s="2">
        <v>15</v>
      </c>
      <c r="P11" s="2">
        <v>0</v>
      </c>
      <c r="Q11" s="57">
        <f t="shared" si="1"/>
        <v>44</v>
      </c>
      <c r="R11" s="54">
        <f>(J11/B11-1)</f>
        <v>0.60000000000000009</v>
      </c>
    </row>
    <row r="12" spans="1:18" x14ac:dyDescent="0.3">
      <c r="A12" s="34" t="s">
        <v>28</v>
      </c>
      <c r="B12" s="24">
        <v>4</v>
      </c>
      <c r="C12" s="2">
        <v>0</v>
      </c>
      <c r="D12" s="2">
        <v>10</v>
      </c>
      <c r="E12" s="2">
        <v>0</v>
      </c>
      <c r="F12" s="2">
        <v>0</v>
      </c>
      <c r="G12" s="2">
        <v>9</v>
      </c>
      <c r="H12" s="2">
        <v>0</v>
      </c>
      <c r="I12" s="131">
        <f t="shared" si="0"/>
        <v>23</v>
      </c>
      <c r="J12" s="141">
        <v>5</v>
      </c>
      <c r="K12" s="2">
        <v>0</v>
      </c>
      <c r="L12" s="2">
        <v>5</v>
      </c>
      <c r="M12" s="2">
        <v>0</v>
      </c>
      <c r="N12" s="2">
        <v>2</v>
      </c>
      <c r="O12" s="2">
        <v>2</v>
      </c>
      <c r="P12" s="2">
        <v>0</v>
      </c>
      <c r="Q12" s="57">
        <f t="shared" si="1"/>
        <v>14</v>
      </c>
      <c r="R12" s="54">
        <f>(J12/B12-1)</f>
        <v>0.25</v>
      </c>
    </row>
    <row r="13" spans="1:18" x14ac:dyDescent="0.3">
      <c r="A13" s="34" t="s">
        <v>14</v>
      </c>
      <c r="B13" s="24">
        <v>10</v>
      </c>
      <c r="C13" s="2">
        <v>0</v>
      </c>
      <c r="D13" s="2">
        <v>2</v>
      </c>
      <c r="E13" s="2">
        <v>0</v>
      </c>
      <c r="F13" s="2">
        <v>0</v>
      </c>
      <c r="G13" s="2">
        <v>6</v>
      </c>
      <c r="H13" s="2">
        <v>0</v>
      </c>
      <c r="I13" s="131">
        <f t="shared" si="0"/>
        <v>18</v>
      </c>
      <c r="J13" s="141">
        <v>11</v>
      </c>
      <c r="K13" s="2">
        <v>0</v>
      </c>
      <c r="L13" s="2">
        <v>3</v>
      </c>
      <c r="M13" s="2">
        <v>0</v>
      </c>
      <c r="N13" s="2">
        <v>0</v>
      </c>
      <c r="O13" s="2">
        <v>2</v>
      </c>
      <c r="P13" s="2">
        <v>0</v>
      </c>
      <c r="Q13" s="57">
        <f t="shared" si="1"/>
        <v>16</v>
      </c>
      <c r="R13" s="54">
        <f t="shared" ref="R13:R23" si="2">(J13/B13-1)</f>
        <v>0.10000000000000009</v>
      </c>
    </row>
    <row r="14" spans="1:18" x14ac:dyDescent="0.3">
      <c r="A14" s="34" t="s">
        <v>41</v>
      </c>
      <c r="B14" s="24">
        <v>16</v>
      </c>
      <c r="C14" s="2">
        <v>0</v>
      </c>
      <c r="D14" s="2">
        <v>6</v>
      </c>
      <c r="E14" s="2">
        <v>3</v>
      </c>
      <c r="F14" s="2">
        <v>1</v>
      </c>
      <c r="G14" s="2">
        <v>2</v>
      </c>
      <c r="H14" s="2">
        <v>0</v>
      </c>
      <c r="I14" s="131">
        <f t="shared" si="0"/>
        <v>28</v>
      </c>
      <c r="J14" s="141">
        <v>21</v>
      </c>
      <c r="K14" s="2">
        <v>0</v>
      </c>
      <c r="L14" s="2">
        <v>2</v>
      </c>
      <c r="M14" s="2">
        <v>0</v>
      </c>
      <c r="N14" s="2">
        <v>5</v>
      </c>
      <c r="O14" s="2">
        <v>1</v>
      </c>
      <c r="P14" s="2">
        <v>0</v>
      </c>
      <c r="Q14" s="57">
        <f t="shared" si="1"/>
        <v>29</v>
      </c>
      <c r="R14" s="54">
        <f t="shared" si="2"/>
        <v>0.3125</v>
      </c>
    </row>
    <row r="15" spans="1:18" x14ac:dyDescent="0.3">
      <c r="A15" s="34" t="s">
        <v>42</v>
      </c>
      <c r="B15" s="24">
        <v>6</v>
      </c>
      <c r="C15" s="2">
        <v>0</v>
      </c>
      <c r="D15" s="2">
        <v>6</v>
      </c>
      <c r="E15" s="2">
        <v>1</v>
      </c>
      <c r="F15" s="2">
        <v>5</v>
      </c>
      <c r="G15" s="2">
        <v>2</v>
      </c>
      <c r="H15" s="2">
        <v>0</v>
      </c>
      <c r="I15" s="131">
        <f t="shared" si="0"/>
        <v>20</v>
      </c>
      <c r="J15" s="141">
        <v>1</v>
      </c>
      <c r="K15" s="2">
        <v>0</v>
      </c>
      <c r="L15" s="2">
        <v>1</v>
      </c>
      <c r="M15" s="2">
        <v>0</v>
      </c>
      <c r="N15" s="2">
        <v>3</v>
      </c>
      <c r="O15" s="2">
        <v>1</v>
      </c>
      <c r="P15" s="2">
        <v>0</v>
      </c>
      <c r="Q15" s="57">
        <f t="shared" si="1"/>
        <v>6</v>
      </c>
      <c r="R15" s="54">
        <f t="shared" si="2"/>
        <v>-0.83333333333333337</v>
      </c>
    </row>
    <row r="16" spans="1:18" x14ac:dyDescent="0.3">
      <c r="A16" s="34" t="s">
        <v>9</v>
      </c>
      <c r="B16" s="24">
        <v>13</v>
      </c>
      <c r="C16" s="2">
        <v>0</v>
      </c>
      <c r="D16" s="2">
        <v>12</v>
      </c>
      <c r="E16" s="2">
        <v>6</v>
      </c>
      <c r="F16" s="2">
        <v>2</v>
      </c>
      <c r="G16" s="2">
        <v>8</v>
      </c>
      <c r="H16" s="2">
        <v>0</v>
      </c>
      <c r="I16" s="131">
        <f t="shared" si="0"/>
        <v>41</v>
      </c>
      <c r="J16" s="141">
        <v>27</v>
      </c>
      <c r="K16" s="2">
        <v>2</v>
      </c>
      <c r="L16" s="2">
        <v>12</v>
      </c>
      <c r="M16" s="2">
        <v>2</v>
      </c>
      <c r="N16" s="2">
        <v>1</v>
      </c>
      <c r="O16" s="2">
        <v>17</v>
      </c>
      <c r="P16" s="2">
        <v>1</v>
      </c>
      <c r="Q16" s="57">
        <f t="shared" si="1"/>
        <v>62</v>
      </c>
      <c r="R16" s="54">
        <f t="shared" si="2"/>
        <v>1.0769230769230771</v>
      </c>
    </row>
    <row r="17" spans="1:19" x14ac:dyDescent="0.3">
      <c r="A17" s="34" t="s">
        <v>43</v>
      </c>
      <c r="B17" s="24">
        <v>1</v>
      </c>
      <c r="C17" s="2">
        <v>5</v>
      </c>
      <c r="D17" s="2">
        <v>22</v>
      </c>
      <c r="E17" s="2">
        <v>0</v>
      </c>
      <c r="F17" s="2">
        <v>4</v>
      </c>
      <c r="G17" s="2">
        <v>7</v>
      </c>
      <c r="H17" s="2">
        <v>0</v>
      </c>
      <c r="I17" s="131">
        <f t="shared" si="0"/>
        <v>39</v>
      </c>
      <c r="J17" s="141">
        <v>1</v>
      </c>
      <c r="K17" s="2">
        <v>5</v>
      </c>
      <c r="L17" s="2">
        <v>10</v>
      </c>
      <c r="M17" s="2">
        <v>0</v>
      </c>
      <c r="N17" s="2">
        <v>3</v>
      </c>
      <c r="O17" s="2">
        <v>2</v>
      </c>
      <c r="P17" s="2">
        <v>0</v>
      </c>
      <c r="Q17" s="57">
        <f t="shared" si="1"/>
        <v>21</v>
      </c>
      <c r="R17" s="54" t="s">
        <v>59</v>
      </c>
    </row>
    <row r="18" spans="1:19" ht="15" thickBot="1" x14ac:dyDescent="0.35">
      <c r="A18" s="34" t="s">
        <v>8</v>
      </c>
      <c r="B18" s="24">
        <v>3</v>
      </c>
      <c r="C18" s="2">
        <v>0</v>
      </c>
      <c r="D18" s="2">
        <v>4</v>
      </c>
      <c r="E18" s="2">
        <v>0</v>
      </c>
      <c r="F18" s="2">
        <v>0</v>
      </c>
      <c r="G18" s="2">
        <v>2</v>
      </c>
      <c r="H18" s="2">
        <v>0</v>
      </c>
      <c r="I18" s="131">
        <f t="shared" si="0"/>
        <v>9</v>
      </c>
      <c r="J18" s="141">
        <v>5</v>
      </c>
      <c r="K18" s="2">
        <v>1</v>
      </c>
      <c r="L18" s="2">
        <v>3</v>
      </c>
      <c r="M18" s="2">
        <v>0</v>
      </c>
      <c r="N18" s="2">
        <v>2</v>
      </c>
      <c r="O18" s="2">
        <v>0</v>
      </c>
      <c r="P18" s="2">
        <v>0</v>
      </c>
      <c r="Q18" s="57">
        <f t="shared" si="1"/>
        <v>11</v>
      </c>
      <c r="R18" s="55">
        <f t="shared" si="2"/>
        <v>0.66666666666666674</v>
      </c>
    </row>
    <row r="19" spans="1:19" x14ac:dyDescent="0.3">
      <c r="A19" s="34" t="s">
        <v>44</v>
      </c>
      <c r="B19" s="24">
        <v>6</v>
      </c>
      <c r="C19" s="2">
        <v>0</v>
      </c>
      <c r="D19" s="2">
        <v>12</v>
      </c>
      <c r="E19" s="2">
        <v>0</v>
      </c>
      <c r="F19" s="2">
        <v>5</v>
      </c>
      <c r="G19" s="2">
        <v>2</v>
      </c>
      <c r="H19" s="2">
        <v>0</v>
      </c>
      <c r="I19" s="131">
        <f t="shared" si="0"/>
        <v>25</v>
      </c>
      <c r="J19" s="141">
        <v>16</v>
      </c>
      <c r="K19" s="2">
        <v>0</v>
      </c>
      <c r="L19" s="2">
        <v>3</v>
      </c>
      <c r="M19" s="2">
        <v>1</v>
      </c>
      <c r="N19" s="2">
        <v>11</v>
      </c>
      <c r="O19" s="2">
        <v>0</v>
      </c>
      <c r="P19" s="2">
        <v>0</v>
      </c>
      <c r="Q19" s="57">
        <f t="shared" si="1"/>
        <v>31</v>
      </c>
      <c r="R19" s="59">
        <f t="shared" si="2"/>
        <v>1.6666666666666665</v>
      </c>
    </row>
    <row r="20" spans="1:19" ht="15" thickBot="1" x14ac:dyDescent="0.35">
      <c r="A20" s="35" t="s">
        <v>45</v>
      </c>
      <c r="B20" s="24">
        <v>2</v>
      </c>
      <c r="C20" s="2">
        <v>0</v>
      </c>
      <c r="D20" s="2">
        <v>9</v>
      </c>
      <c r="E20" s="2">
        <v>0</v>
      </c>
      <c r="F20" s="2">
        <v>1</v>
      </c>
      <c r="G20" s="2">
        <v>3</v>
      </c>
      <c r="H20" s="2">
        <v>0</v>
      </c>
      <c r="I20" s="131">
        <f t="shared" si="0"/>
        <v>15</v>
      </c>
      <c r="J20" s="141">
        <v>42</v>
      </c>
      <c r="K20" s="2">
        <v>0</v>
      </c>
      <c r="L20" s="2">
        <v>3</v>
      </c>
      <c r="M20" s="2">
        <v>0</v>
      </c>
      <c r="N20" s="2">
        <v>2</v>
      </c>
      <c r="O20" s="2">
        <v>3</v>
      </c>
      <c r="P20" s="2">
        <v>0</v>
      </c>
      <c r="Q20" s="57">
        <f t="shared" si="1"/>
        <v>50</v>
      </c>
      <c r="R20" s="54">
        <f t="shared" si="2"/>
        <v>20</v>
      </c>
      <c r="S20" s="18"/>
    </row>
    <row r="21" spans="1:19" x14ac:dyDescent="0.3">
      <c r="A21" s="53" t="s">
        <v>6</v>
      </c>
      <c r="B21" s="24">
        <v>8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31">
        <f t="shared" si="0"/>
        <v>8</v>
      </c>
      <c r="J21" s="141">
        <v>4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57">
        <f t="shared" si="1"/>
        <v>4</v>
      </c>
      <c r="R21" s="54">
        <f>(J21/B21-1)</f>
        <v>-0.5</v>
      </c>
      <c r="S21" s="18"/>
    </row>
    <row r="22" spans="1:19" x14ac:dyDescent="0.3">
      <c r="A22" s="127" t="s">
        <v>55</v>
      </c>
      <c r="B22" s="24">
        <v>2</v>
      </c>
      <c r="C22" s="2">
        <v>0</v>
      </c>
      <c r="D22" s="2">
        <v>9</v>
      </c>
      <c r="E22" s="2">
        <v>0</v>
      </c>
      <c r="F22" s="2">
        <v>0</v>
      </c>
      <c r="G22" s="2">
        <v>1</v>
      </c>
      <c r="H22" s="2">
        <v>0</v>
      </c>
      <c r="I22" s="131">
        <f t="shared" si="0"/>
        <v>12</v>
      </c>
      <c r="J22" s="141">
        <v>13</v>
      </c>
      <c r="K22" s="2">
        <v>0</v>
      </c>
      <c r="L22" s="2">
        <v>3</v>
      </c>
      <c r="M22" s="2">
        <v>0</v>
      </c>
      <c r="N22" s="2">
        <v>0</v>
      </c>
      <c r="O22" s="2">
        <v>0</v>
      </c>
      <c r="P22" s="2">
        <v>0</v>
      </c>
      <c r="Q22" s="57">
        <f t="shared" si="1"/>
        <v>16</v>
      </c>
      <c r="R22" s="54">
        <f>(J22/B22-1)</f>
        <v>5.5</v>
      </c>
    </row>
    <row r="23" spans="1:19" ht="15" thickBot="1" x14ac:dyDescent="0.35">
      <c r="A23" s="35" t="s">
        <v>56</v>
      </c>
      <c r="B23" s="24">
        <v>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131">
        <f t="shared" si="0"/>
        <v>6</v>
      </c>
      <c r="J23" s="141">
        <v>2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57">
        <f t="shared" si="1"/>
        <v>2</v>
      </c>
      <c r="R23" s="54">
        <f t="shared" si="2"/>
        <v>-0.66666666666666674</v>
      </c>
    </row>
    <row r="24" spans="1:19" ht="15" thickBot="1" x14ac:dyDescent="0.35">
      <c r="A24" s="115" t="s">
        <v>37</v>
      </c>
      <c r="B24" s="24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31">
        <f t="shared" si="0"/>
        <v>0</v>
      </c>
      <c r="J24" s="141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7">
        <f t="shared" si="1"/>
        <v>0</v>
      </c>
      <c r="R24" s="54" t="s">
        <v>59</v>
      </c>
    </row>
    <row r="25" spans="1:19" x14ac:dyDescent="0.3">
      <c r="A25" s="33" t="s">
        <v>15</v>
      </c>
      <c r="B25" s="24"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131">
        <f t="shared" si="0"/>
        <v>1</v>
      </c>
      <c r="J25" s="141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57">
        <f t="shared" si="1"/>
        <v>0</v>
      </c>
      <c r="R25" s="54" t="s">
        <v>59</v>
      </c>
    </row>
    <row r="26" spans="1:19" x14ac:dyDescent="0.3">
      <c r="A26" s="34" t="s">
        <v>10</v>
      </c>
      <c r="B26" s="24">
        <v>28</v>
      </c>
      <c r="C26" s="2">
        <v>1</v>
      </c>
      <c r="D26" s="2">
        <v>18</v>
      </c>
      <c r="E26" s="2">
        <v>1</v>
      </c>
      <c r="F26" s="2">
        <v>3</v>
      </c>
      <c r="G26" s="2">
        <v>30</v>
      </c>
      <c r="H26" s="2">
        <v>0</v>
      </c>
      <c r="I26" s="131">
        <f t="shared" si="0"/>
        <v>81</v>
      </c>
      <c r="J26" s="141">
        <v>56</v>
      </c>
      <c r="K26" s="2">
        <v>0</v>
      </c>
      <c r="L26" s="2">
        <v>8</v>
      </c>
      <c r="M26" s="2">
        <v>1</v>
      </c>
      <c r="N26" s="2">
        <v>5</v>
      </c>
      <c r="O26" s="2">
        <v>17</v>
      </c>
      <c r="P26" s="2">
        <v>0</v>
      </c>
      <c r="Q26" s="57">
        <f t="shared" si="1"/>
        <v>87</v>
      </c>
      <c r="R26" s="54">
        <f>(J26/B26-1)</f>
        <v>1</v>
      </c>
    </row>
    <row r="27" spans="1:19" x14ac:dyDescent="0.3">
      <c r="A27" s="34" t="s">
        <v>26</v>
      </c>
      <c r="B27" s="24">
        <v>12</v>
      </c>
      <c r="C27" s="2">
        <v>0</v>
      </c>
      <c r="D27" s="2">
        <v>4</v>
      </c>
      <c r="E27" s="2">
        <v>0</v>
      </c>
      <c r="F27" s="2">
        <v>2</v>
      </c>
      <c r="G27" s="2">
        <v>5</v>
      </c>
      <c r="H27" s="2">
        <v>0</v>
      </c>
      <c r="I27" s="131">
        <f t="shared" si="0"/>
        <v>23</v>
      </c>
      <c r="J27" s="141">
        <v>10</v>
      </c>
      <c r="K27" s="2">
        <v>0</v>
      </c>
      <c r="L27" s="2">
        <v>3</v>
      </c>
      <c r="M27" s="2">
        <v>0</v>
      </c>
      <c r="N27" s="2">
        <v>1</v>
      </c>
      <c r="O27" s="2">
        <v>0</v>
      </c>
      <c r="P27" s="2">
        <v>0</v>
      </c>
      <c r="Q27" s="57">
        <f t="shared" si="1"/>
        <v>14</v>
      </c>
      <c r="R27" s="54">
        <f>(J27/B27-1)</f>
        <v>-0.16666666666666663</v>
      </c>
    </row>
    <row r="28" spans="1:19" x14ac:dyDescent="0.3">
      <c r="A28" s="34" t="s">
        <v>35</v>
      </c>
      <c r="B28" s="24">
        <v>6</v>
      </c>
      <c r="C28" s="2">
        <v>0</v>
      </c>
      <c r="D28" s="2">
        <v>0</v>
      </c>
      <c r="E28" s="2">
        <v>0</v>
      </c>
      <c r="F28" s="2">
        <v>1</v>
      </c>
      <c r="G28" s="2">
        <v>0</v>
      </c>
      <c r="H28" s="2">
        <v>0</v>
      </c>
      <c r="I28" s="131">
        <f t="shared" si="0"/>
        <v>7</v>
      </c>
      <c r="J28" s="141">
        <v>3</v>
      </c>
      <c r="K28" s="2">
        <v>0</v>
      </c>
      <c r="L28" s="2">
        <v>2</v>
      </c>
      <c r="M28" s="2">
        <v>0</v>
      </c>
      <c r="N28" s="2">
        <v>1</v>
      </c>
      <c r="O28" s="2">
        <v>0</v>
      </c>
      <c r="P28" s="2">
        <v>0</v>
      </c>
      <c r="Q28" s="57">
        <f t="shared" si="1"/>
        <v>6</v>
      </c>
      <c r="R28" s="54">
        <f>(J28/B28-1)</f>
        <v>-0.5</v>
      </c>
    </row>
    <row r="29" spans="1:19" x14ac:dyDescent="0.3">
      <c r="A29" s="34" t="s">
        <v>36</v>
      </c>
      <c r="B29" s="24">
        <v>7</v>
      </c>
      <c r="C29" s="2">
        <v>0</v>
      </c>
      <c r="D29" s="2">
        <v>0</v>
      </c>
      <c r="E29" s="2">
        <v>0</v>
      </c>
      <c r="F29" s="2">
        <v>2</v>
      </c>
      <c r="G29" s="2">
        <v>2</v>
      </c>
      <c r="H29" s="2">
        <v>0</v>
      </c>
      <c r="I29" s="131">
        <f t="shared" si="0"/>
        <v>11</v>
      </c>
      <c r="J29" s="141">
        <v>22</v>
      </c>
      <c r="K29" s="2">
        <v>0</v>
      </c>
      <c r="L29" s="2">
        <v>1</v>
      </c>
      <c r="M29" s="2">
        <v>3</v>
      </c>
      <c r="N29" s="2">
        <v>1</v>
      </c>
      <c r="O29" s="2">
        <v>0</v>
      </c>
      <c r="P29" s="2">
        <v>0</v>
      </c>
      <c r="Q29" s="57">
        <f t="shared" si="1"/>
        <v>27</v>
      </c>
      <c r="R29" s="54">
        <f>(J29/B29-1)</f>
        <v>2.1428571428571428</v>
      </c>
    </row>
    <row r="30" spans="1:19" ht="15" thickBot="1" x14ac:dyDescent="0.35">
      <c r="A30" s="35" t="s">
        <v>38</v>
      </c>
      <c r="B30" s="25">
        <v>0</v>
      </c>
      <c r="C30" s="3">
        <v>1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132">
        <f t="shared" si="0"/>
        <v>3</v>
      </c>
      <c r="J30" s="142">
        <v>0</v>
      </c>
      <c r="K30" s="3">
        <v>0</v>
      </c>
      <c r="L30" s="3">
        <v>3</v>
      </c>
      <c r="M30" s="3">
        <v>0</v>
      </c>
      <c r="N30" s="3">
        <v>0</v>
      </c>
      <c r="O30" s="3">
        <v>0</v>
      </c>
      <c r="P30" s="3">
        <v>0</v>
      </c>
      <c r="Q30" s="58">
        <f t="shared" si="1"/>
        <v>3</v>
      </c>
      <c r="R30" s="55" t="s">
        <v>59</v>
      </c>
    </row>
    <row r="31" spans="1:19" ht="15" thickBot="1" x14ac:dyDescent="0.35">
      <c r="B31" s="22">
        <f>SUM(B5:B30)</f>
        <v>185</v>
      </c>
      <c r="H31" s="139"/>
      <c r="I31" s="20">
        <f>SUM(I5:I30)</f>
        <v>649</v>
      </c>
      <c r="J31" s="22">
        <f>SUM(J5:J30)</f>
        <v>311</v>
      </c>
      <c r="Q31" s="52">
        <f>SUM(Q5:Q30)</f>
        <v>638</v>
      </c>
      <c r="R31" s="26">
        <f t="shared" ref="R31" si="3">(J31/B31-1)</f>
        <v>0.68108108108108101</v>
      </c>
    </row>
    <row r="32" spans="1:19" ht="91.5" customHeight="1" x14ac:dyDescent="0.3">
      <c r="A32" s="166" t="s">
        <v>27</v>
      </c>
      <c r="B32" s="166"/>
      <c r="C32" s="166"/>
      <c r="D32" s="166"/>
      <c r="E32" s="166"/>
      <c r="F32" s="166"/>
      <c r="G32" s="166"/>
      <c r="H32" s="166"/>
      <c r="I32" s="166"/>
      <c r="J32" s="166"/>
      <c r="K32" s="60"/>
      <c r="L32" s="165" t="s">
        <v>58</v>
      </c>
      <c r="M32" s="165"/>
      <c r="N32" s="165"/>
      <c r="O32" s="165"/>
      <c r="P32" s="165"/>
      <c r="Q32" s="165"/>
      <c r="R32" s="165"/>
    </row>
    <row r="33" spans="1:1" ht="11.25" customHeight="1" x14ac:dyDescent="0.3"/>
    <row r="34" spans="1:1" x14ac:dyDescent="0.3">
      <c r="A34" t="s">
        <v>31</v>
      </c>
    </row>
  </sheetData>
  <mergeCells count="5">
    <mergeCell ref="B3:H3"/>
    <mergeCell ref="J3:P3"/>
    <mergeCell ref="L32:R32"/>
    <mergeCell ref="A32:J32"/>
    <mergeCell ref="R3:R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1"/>
  <sheetViews>
    <sheetView zoomScaleNormal="100" workbookViewId="0">
      <pane ySplit="3" topLeftCell="A5" activePane="bottomLeft" state="frozen"/>
      <selection pane="bottomLeft" activeCell="V5" sqref="V5"/>
    </sheetView>
  </sheetViews>
  <sheetFormatPr defaultColWidth="9.109375" defaultRowHeight="14.4" x14ac:dyDescent="0.3"/>
  <cols>
    <col min="1" max="1" width="22.44140625" style="5" customWidth="1"/>
    <col min="2" max="11" width="7.6640625" style="5" customWidth="1"/>
    <col min="12" max="23" width="8.44140625" style="5" customWidth="1"/>
    <col min="24" max="16384" width="9.109375" style="5"/>
  </cols>
  <sheetData>
    <row r="1" spans="1:28" ht="15.6" x14ac:dyDescent="0.3">
      <c r="B1" s="6" t="s">
        <v>57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8" ht="7.5" customHeight="1" thickBot="1" x14ac:dyDescent="0.35">
      <c r="A2" s="16"/>
    </row>
    <row r="3" spans="1:28" ht="42" customHeight="1" thickBot="1" x14ac:dyDescent="0.35">
      <c r="A3" s="17"/>
      <c r="B3" s="148" t="s">
        <v>60</v>
      </c>
      <c r="C3" s="149" t="s">
        <v>61</v>
      </c>
      <c r="D3" s="36" t="s">
        <v>1</v>
      </c>
      <c r="E3" s="37" t="s">
        <v>16</v>
      </c>
      <c r="F3" s="150" t="s">
        <v>62</v>
      </c>
      <c r="G3" s="151" t="s">
        <v>63</v>
      </c>
      <c r="H3" s="38" t="s">
        <v>0</v>
      </c>
      <c r="I3" s="40" t="s">
        <v>2</v>
      </c>
      <c r="J3" s="41" t="s">
        <v>17</v>
      </c>
      <c r="K3" s="7" t="s">
        <v>20</v>
      </c>
      <c r="L3" s="47" t="s">
        <v>64</v>
      </c>
      <c r="M3" s="48" t="s">
        <v>65</v>
      </c>
      <c r="N3" s="39" t="s">
        <v>19</v>
      </c>
      <c r="O3" s="7" t="s">
        <v>18</v>
      </c>
      <c r="P3" s="47" t="s">
        <v>66</v>
      </c>
      <c r="Q3" s="48" t="s">
        <v>67</v>
      </c>
      <c r="R3" s="39" t="s">
        <v>23</v>
      </c>
      <c r="S3" s="7" t="s">
        <v>24</v>
      </c>
      <c r="T3" s="150" t="s">
        <v>68</v>
      </c>
      <c r="U3" s="48" t="s">
        <v>69</v>
      </c>
      <c r="V3" s="152" t="s">
        <v>34</v>
      </c>
      <c r="W3" s="153" t="s">
        <v>33</v>
      </c>
      <c r="X3" s="169"/>
      <c r="Y3" s="169"/>
      <c r="Z3" s="169"/>
      <c r="AA3" s="169"/>
      <c r="AB3" s="169"/>
    </row>
    <row r="4" spans="1:28" ht="60.75" hidden="1" customHeight="1" thickBot="1" x14ac:dyDescent="0.35">
      <c r="A4" s="8"/>
      <c r="B4" s="43"/>
      <c r="C4" s="44"/>
      <c r="D4" s="16"/>
      <c r="E4" s="16"/>
      <c r="F4" s="45"/>
      <c r="G4" s="46"/>
      <c r="H4" s="30"/>
      <c r="I4" s="9"/>
      <c r="J4" s="42"/>
      <c r="K4" s="12"/>
      <c r="L4" s="49"/>
      <c r="M4" s="50"/>
      <c r="N4" s="42"/>
      <c r="O4" s="10"/>
      <c r="P4" s="49"/>
      <c r="Q4" s="50"/>
      <c r="R4" s="42"/>
      <c r="S4" s="101"/>
      <c r="T4" s="45"/>
      <c r="U4" s="50"/>
      <c r="V4" s="154"/>
      <c r="W4" s="155"/>
    </row>
    <row r="5" spans="1:28" ht="22.5" customHeight="1" x14ac:dyDescent="0.3">
      <c r="A5" s="33" t="s">
        <v>3</v>
      </c>
      <c r="B5" s="61">
        <v>0.3</v>
      </c>
      <c r="C5" s="62">
        <v>2.7</v>
      </c>
      <c r="D5" s="98">
        <v>2.7</v>
      </c>
      <c r="E5" s="99">
        <v>5.7</v>
      </c>
      <c r="F5" s="61">
        <v>1.7</v>
      </c>
      <c r="G5" s="62">
        <v>8.3000000000000007</v>
      </c>
      <c r="H5" s="98">
        <v>3.4</v>
      </c>
      <c r="I5" s="99">
        <v>8.3000000000000007</v>
      </c>
      <c r="J5" s="93">
        <v>2.7</v>
      </c>
      <c r="K5" s="94">
        <v>4.7</v>
      </c>
      <c r="L5" s="65">
        <v>2.7</v>
      </c>
      <c r="M5" s="66">
        <v>7.7</v>
      </c>
      <c r="N5" s="97">
        <v>0.6</v>
      </c>
      <c r="O5" s="94">
        <v>9.3000000000000007</v>
      </c>
      <c r="P5" s="65">
        <v>5.3</v>
      </c>
      <c r="Q5" s="66">
        <v>9.6999999999999993</v>
      </c>
      <c r="R5" s="93">
        <v>2.1</v>
      </c>
      <c r="S5" s="99">
        <v>4.5</v>
      </c>
      <c r="T5" s="61">
        <f>'Po kategorijama 2021-2022'!B5*7/45</f>
        <v>1.8666666666666667</v>
      </c>
      <c r="U5" s="66">
        <f>('Po kategorijama 2021-2022'!I5-'Po kategorijama 2021-2022'!H5-'Po kategorijama 2021-2022'!G5)*7/45</f>
        <v>7.4666666666666668</v>
      </c>
      <c r="V5" s="93">
        <f>'Po kategorijama 2021-2022'!J5*7/45</f>
        <v>2.3333333333333335</v>
      </c>
      <c r="W5" s="94">
        <f>('Po kategorijama 2021-2022'!Q5-'Po kategorijama 2021-2022'!O5-'Po kategorijama 2021-2022'!P5)*7/45</f>
        <v>7.4666666666666668</v>
      </c>
    </row>
    <row r="6" spans="1:28" ht="22.5" customHeight="1" x14ac:dyDescent="0.3">
      <c r="A6" s="34" t="s">
        <v>4</v>
      </c>
      <c r="B6" s="71">
        <v>0.3</v>
      </c>
      <c r="C6" s="68">
        <v>6.6</v>
      </c>
      <c r="D6" s="69">
        <v>1.2987012987012987</v>
      </c>
      <c r="E6" s="70">
        <v>8.0519480519480524</v>
      </c>
      <c r="F6" s="71">
        <v>0</v>
      </c>
      <c r="G6" s="68">
        <v>5.9740259740259738</v>
      </c>
      <c r="H6" s="69">
        <v>0.64935064935064934</v>
      </c>
      <c r="I6" s="70">
        <v>3.3766233766233764</v>
      </c>
      <c r="J6" s="72">
        <v>1.6883116883116882</v>
      </c>
      <c r="K6" s="73">
        <v>5.7142857142857144</v>
      </c>
      <c r="L6" s="67">
        <v>0.64935064935064934</v>
      </c>
      <c r="M6" s="74">
        <v>6.3636363636363633</v>
      </c>
      <c r="N6" s="75">
        <v>0.38961038961038963</v>
      </c>
      <c r="O6" s="76">
        <v>7.0129870129870131</v>
      </c>
      <c r="P6" s="67">
        <v>0.77922077922077926</v>
      </c>
      <c r="Q6" s="74">
        <v>6.6233766233766236</v>
      </c>
      <c r="R6" s="79">
        <v>2.3376623376623376</v>
      </c>
      <c r="S6" s="102">
        <v>6.9</v>
      </c>
      <c r="T6" s="113">
        <f>'Po kategorijama 2021-2022'!B6*7/45</f>
        <v>0.15555555555555556</v>
      </c>
      <c r="U6" s="143">
        <f>('Po kategorijama 2021-2022'!I6-'Po kategorijama 2021-2022'!H6-'Po kategorijama 2021-2022'!G6)*7/45</f>
        <v>2.1777777777777776</v>
      </c>
      <c r="V6" s="100">
        <f>'Po kategorijama 2021-2022'!J6*7/45</f>
        <v>0.46666666666666667</v>
      </c>
      <c r="W6" s="95">
        <f>('Po kategorijama 2021-2022'!Q6-'Po kategorijama 2021-2022'!O6-'Po kategorijama 2021-2022'!P6)*7/45</f>
        <v>4.822222222222222</v>
      </c>
    </row>
    <row r="7" spans="1:28" ht="22.5" customHeight="1" x14ac:dyDescent="0.3">
      <c r="A7" s="34" t="s">
        <v>13</v>
      </c>
      <c r="B7" s="71" t="s">
        <v>21</v>
      </c>
      <c r="C7" s="68" t="s">
        <v>21</v>
      </c>
      <c r="D7" s="77" t="s">
        <v>21</v>
      </c>
      <c r="E7" s="78" t="s">
        <v>21</v>
      </c>
      <c r="F7" s="71" t="s">
        <v>21</v>
      </c>
      <c r="G7" s="68" t="s">
        <v>21</v>
      </c>
      <c r="H7" s="77" t="s">
        <v>21</v>
      </c>
      <c r="I7" s="78" t="s">
        <v>21</v>
      </c>
      <c r="J7" s="100" t="s">
        <v>21</v>
      </c>
      <c r="K7" s="95" t="s">
        <v>21</v>
      </c>
      <c r="L7" s="67">
        <v>0.6</v>
      </c>
      <c r="M7" s="67">
        <v>4.7</v>
      </c>
      <c r="N7" s="77">
        <v>3.6</v>
      </c>
      <c r="O7" s="77">
        <v>10.4</v>
      </c>
      <c r="P7" s="67">
        <v>2.8</v>
      </c>
      <c r="Q7" s="74">
        <v>7.8</v>
      </c>
      <c r="R7" s="79">
        <v>4.4000000000000004</v>
      </c>
      <c r="S7" s="78">
        <v>7.8</v>
      </c>
      <c r="T7" s="113">
        <f>'Po kategorijama 2021-2022'!B7*7/45</f>
        <v>1.2444444444444445</v>
      </c>
      <c r="U7" s="143">
        <f>('Po kategorijama 2021-2022'!I7-'Po kategorijama 2021-2022'!H7-'Po kategorijama 2021-2022'!G7)*7/45</f>
        <v>7.4666666666666668</v>
      </c>
      <c r="V7" s="100">
        <f>'Po kategorijama 2021-2022'!J7*7/45</f>
        <v>1.711111111111111</v>
      </c>
      <c r="W7" s="95">
        <f>('Po kategorijama 2021-2022'!Q7-'Po kategorijama 2021-2022'!O7-'Po kategorijama 2021-2022'!P7)*7/45</f>
        <v>4.0444444444444443</v>
      </c>
    </row>
    <row r="8" spans="1:28" ht="22.5" customHeight="1" x14ac:dyDescent="0.3">
      <c r="A8" s="34" t="s">
        <v>40</v>
      </c>
      <c r="B8" s="71" t="s">
        <v>21</v>
      </c>
      <c r="C8" s="68" t="s">
        <v>21</v>
      </c>
      <c r="D8" s="69" t="s">
        <v>21</v>
      </c>
      <c r="E8" s="70" t="s">
        <v>21</v>
      </c>
      <c r="F8" s="71" t="s">
        <v>21</v>
      </c>
      <c r="G8" s="68" t="s">
        <v>21</v>
      </c>
      <c r="H8" s="69" t="s">
        <v>21</v>
      </c>
      <c r="I8" s="70" t="s">
        <v>21</v>
      </c>
      <c r="J8" s="72" t="s">
        <v>21</v>
      </c>
      <c r="K8" s="73" t="s">
        <v>21</v>
      </c>
      <c r="L8" s="67" t="s">
        <v>21</v>
      </c>
      <c r="M8" s="74" t="s">
        <v>21</v>
      </c>
      <c r="N8" s="75" t="s">
        <v>21</v>
      </c>
      <c r="O8" s="76" t="s">
        <v>21</v>
      </c>
      <c r="P8" s="67" t="s">
        <v>21</v>
      </c>
      <c r="Q8" s="74" t="s">
        <v>21</v>
      </c>
      <c r="R8" s="79" t="s">
        <v>21</v>
      </c>
      <c r="S8" s="102" t="s">
        <v>21</v>
      </c>
      <c r="T8" s="113">
        <f>'Po kategorijama 2021-2022'!B8*7/45</f>
        <v>1.5555555555555556</v>
      </c>
      <c r="U8" s="143">
        <f>('Po kategorijama 2021-2022'!I8-'Po kategorijama 2021-2022'!H8-'Po kategorijama 2021-2022'!G8)*7/45</f>
        <v>5.1333333333333337</v>
      </c>
      <c r="V8" s="100">
        <f>'Po kategorijama 2021-2022'!J8*7/45</f>
        <v>2.6444444444444444</v>
      </c>
      <c r="W8" s="95">
        <f>('Po kategorijama 2021-2022'!Q8-'Po kategorijama 2021-2022'!O8-'Po kategorijama 2021-2022'!P8)*7/45</f>
        <v>4.9777777777777779</v>
      </c>
    </row>
    <row r="9" spans="1:28" ht="22.5" customHeight="1" x14ac:dyDescent="0.3">
      <c r="A9" s="34" t="s">
        <v>25</v>
      </c>
      <c r="B9" s="71" t="s">
        <v>21</v>
      </c>
      <c r="C9" s="68" t="s">
        <v>21</v>
      </c>
      <c r="D9" s="69" t="s">
        <v>21</v>
      </c>
      <c r="E9" s="70" t="s">
        <v>21</v>
      </c>
      <c r="F9" s="71" t="s">
        <v>21</v>
      </c>
      <c r="G9" s="68" t="s">
        <v>21</v>
      </c>
      <c r="H9" s="69" t="s">
        <v>21</v>
      </c>
      <c r="I9" s="70" t="s">
        <v>21</v>
      </c>
      <c r="J9" s="72" t="s">
        <v>21</v>
      </c>
      <c r="K9" s="73" t="s">
        <v>21</v>
      </c>
      <c r="L9" s="67" t="s">
        <v>21</v>
      </c>
      <c r="M9" s="74" t="s">
        <v>21</v>
      </c>
      <c r="N9" s="72" t="s">
        <v>21</v>
      </c>
      <c r="O9" s="73" t="s">
        <v>21</v>
      </c>
      <c r="P9" s="67">
        <v>0.3</v>
      </c>
      <c r="Q9" s="74">
        <v>0.8</v>
      </c>
      <c r="R9" s="79">
        <v>0.8</v>
      </c>
      <c r="S9" s="102">
        <v>1.1688311688311688</v>
      </c>
      <c r="T9" s="113">
        <f>'Po kategorijama 2021-2022'!B9*7/45</f>
        <v>0.77777777777777779</v>
      </c>
      <c r="U9" s="143">
        <f>('Po kategorijama 2021-2022'!I9-'Po kategorijama 2021-2022'!H9-'Po kategorijama 2021-2022'!G9)*7/45</f>
        <v>2.1777777777777776</v>
      </c>
      <c r="V9" s="100">
        <f>'Po kategorijama 2021-2022'!J9*7/45</f>
        <v>0</v>
      </c>
      <c r="W9" s="95">
        <f>('Po kategorijama 2021-2022'!Q9-'Po kategorijama 2021-2022'!O9-'Po kategorijama 2021-2022'!P9)*7/45</f>
        <v>0.46666666666666667</v>
      </c>
    </row>
    <row r="10" spans="1:28" ht="22.5" customHeight="1" x14ac:dyDescent="0.3">
      <c r="A10" s="34" t="s">
        <v>5</v>
      </c>
      <c r="B10" s="71">
        <v>0.3</v>
      </c>
      <c r="C10" s="68">
        <v>2.9</v>
      </c>
      <c r="D10" s="69">
        <v>5.9740259740259738</v>
      </c>
      <c r="E10" s="70">
        <v>8.7012987012987004</v>
      </c>
      <c r="F10" s="71">
        <v>1.6883116883116882</v>
      </c>
      <c r="G10" s="68">
        <v>4.2857142857142856</v>
      </c>
      <c r="H10" s="69">
        <v>3.3766233766233764</v>
      </c>
      <c r="I10" s="70">
        <v>5.7142857142857144</v>
      </c>
      <c r="J10" s="72">
        <v>1.6883116883116882</v>
      </c>
      <c r="K10" s="73">
        <v>5.7142857142857144</v>
      </c>
      <c r="L10" s="67">
        <v>2.3376623376623376</v>
      </c>
      <c r="M10" s="74">
        <v>5.0649350649350646</v>
      </c>
      <c r="N10" s="75">
        <v>2.3376623376623376</v>
      </c>
      <c r="O10" s="76">
        <v>6.6233766233766236</v>
      </c>
      <c r="P10" s="67">
        <v>1.1688311688311688</v>
      </c>
      <c r="Q10" s="74">
        <v>5.5844155844155843</v>
      </c>
      <c r="R10" s="79">
        <v>3.116883116883117</v>
      </c>
      <c r="S10" s="102">
        <v>4.4000000000000004</v>
      </c>
      <c r="T10" s="113">
        <f>'Po kategorijama 2021-2022'!B10*7/45</f>
        <v>1.2444444444444445</v>
      </c>
      <c r="U10" s="143">
        <f>('Po kategorijama 2021-2022'!I10-'Po kategorijama 2021-2022'!H10-'Po kategorijama 2021-2022'!G10)*7/45</f>
        <v>5.7555555555555555</v>
      </c>
      <c r="V10" s="100">
        <f>'Po kategorijama 2021-2022'!J10*7/45</f>
        <v>1.5555555555555556</v>
      </c>
      <c r="W10" s="95">
        <f>('Po kategorijama 2021-2022'!Q10-'Po kategorijama 2021-2022'!O10-'Po kategorijama 2021-2022'!P10)*7/45</f>
        <v>4.666666666666667</v>
      </c>
    </row>
    <row r="11" spans="1:28" ht="22.5" customHeight="1" x14ac:dyDescent="0.3">
      <c r="A11" s="34" t="s">
        <v>7</v>
      </c>
      <c r="B11" s="71">
        <v>0</v>
      </c>
      <c r="C11" s="68">
        <v>1.7</v>
      </c>
      <c r="D11" s="69">
        <v>1.2987012987012987</v>
      </c>
      <c r="E11" s="70">
        <v>2.3376623376623376</v>
      </c>
      <c r="F11" s="71">
        <v>0.64935064935064934</v>
      </c>
      <c r="G11" s="68">
        <v>4.6753246753246751</v>
      </c>
      <c r="H11" s="69">
        <v>1.948051948051948</v>
      </c>
      <c r="I11" s="70">
        <v>3.6363636363636362</v>
      </c>
      <c r="J11" s="72">
        <v>2.3376623376623376</v>
      </c>
      <c r="K11" s="73">
        <v>4.2857142857142856</v>
      </c>
      <c r="L11" s="67">
        <v>1.6883116883116882</v>
      </c>
      <c r="M11" s="74">
        <v>2.7272727272727271</v>
      </c>
      <c r="N11" s="75">
        <v>2.7272727272727271</v>
      </c>
      <c r="O11" s="76">
        <v>4.2857142857142856</v>
      </c>
      <c r="P11" s="67">
        <v>1.948051948051948</v>
      </c>
      <c r="Q11" s="74">
        <v>4.6753246753246751</v>
      </c>
      <c r="R11" s="79">
        <v>1.6883116883116882</v>
      </c>
      <c r="S11" s="102">
        <v>3.2</v>
      </c>
      <c r="T11" s="113">
        <f>'Po kategorijama 2021-2022'!B11*7/45</f>
        <v>1.5555555555555556</v>
      </c>
      <c r="U11" s="143">
        <f>('Po kategorijama 2021-2022'!I11-'Po kategorijama 2021-2022'!H11-'Po kategorijama 2021-2022'!G11)*7/45</f>
        <v>5.2888888888888888</v>
      </c>
      <c r="V11" s="100">
        <f>'Po kategorijama 2021-2022'!J11*7/45</f>
        <v>2.4888888888888889</v>
      </c>
      <c r="W11" s="95">
        <f>('Po kategorijama 2021-2022'!Q11-'Po kategorijama 2021-2022'!O11-'Po kategorijama 2021-2022'!P11)*7/45</f>
        <v>4.5111111111111111</v>
      </c>
    </row>
    <row r="12" spans="1:28" ht="22.5" customHeight="1" x14ac:dyDescent="0.3">
      <c r="A12" s="34" t="s">
        <v>29</v>
      </c>
      <c r="B12" s="71" t="s">
        <v>21</v>
      </c>
      <c r="C12" s="68" t="s">
        <v>21</v>
      </c>
      <c r="D12" s="77">
        <v>3.6363636363636362</v>
      </c>
      <c r="E12" s="78">
        <v>4.6753246753246751</v>
      </c>
      <c r="F12" s="71">
        <v>2.9870129870129869</v>
      </c>
      <c r="G12" s="68">
        <v>5.7142857142857144</v>
      </c>
      <c r="H12" s="77">
        <v>10.38961038961039</v>
      </c>
      <c r="I12" s="78">
        <v>12.727272727272727</v>
      </c>
      <c r="J12" s="72" t="s">
        <v>21</v>
      </c>
      <c r="K12" s="73" t="s">
        <v>21</v>
      </c>
      <c r="L12" s="67">
        <v>5.0649350649350646</v>
      </c>
      <c r="M12" s="74">
        <v>5.7142857142857144</v>
      </c>
      <c r="N12" s="79">
        <v>7.0129870129870131</v>
      </c>
      <c r="O12" s="80">
        <v>7.662337662337662</v>
      </c>
      <c r="P12" s="67">
        <v>0.51948051948051943</v>
      </c>
      <c r="Q12" s="74">
        <v>2.2077922077922079</v>
      </c>
      <c r="R12" s="79">
        <v>0.64935064935064934</v>
      </c>
      <c r="S12" s="102">
        <v>1.8</v>
      </c>
      <c r="T12" s="113">
        <f>'Po kategorijama 2021-2022'!B12*7/45</f>
        <v>0.62222222222222223</v>
      </c>
      <c r="U12" s="143">
        <f>('Po kategorijama 2021-2022'!I12-'Po kategorijama 2021-2022'!H12-'Po kategorijama 2021-2022'!G12)*7/45</f>
        <v>2.1777777777777776</v>
      </c>
      <c r="V12" s="100">
        <f>'Po kategorijama 2021-2022'!J12*7/45</f>
        <v>0.77777777777777779</v>
      </c>
      <c r="W12" s="95">
        <f>('Po kategorijama 2021-2022'!Q12-'Po kategorijama 2021-2022'!O12-'Po kategorijama 2021-2022'!P12)*7/45</f>
        <v>1.8666666666666667</v>
      </c>
    </row>
    <row r="13" spans="1:28" ht="22.5" customHeight="1" x14ac:dyDescent="0.3">
      <c r="A13" s="11" t="s">
        <v>46</v>
      </c>
      <c r="B13" s="71" t="s">
        <v>21</v>
      </c>
      <c r="C13" s="68" t="s">
        <v>21</v>
      </c>
      <c r="D13" s="69" t="s">
        <v>21</v>
      </c>
      <c r="E13" s="70" t="s">
        <v>21</v>
      </c>
      <c r="F13" s="71" t="s">
        <v>21</v>
      </c>
      <c r="G13" s="68" t="s">
        <v>21</v>
      </c>
      <c r="H13" s="69" t="s">
        <v>21</v>
      </c>
      <c r="I13" s="70" t="s">
        <v>21</v>
      </c>
      <c r="J13" s="72" t="s">
        <v>21</v>
      </c>
      <c r="K13" s="73" t="s">
        <v>21</v>
      </c>
      <c r="L13" s="67">
        <v>1.6883116883116882</v>
      </c>
      <c r="M13" s="74">
        <v>1.6883116883116882</v>
      </c>
      <c r="N13" s="75">
        <v>3.6714285714285713</v>
      </c>
      <c r="O13" s="76">
        <v>3.6363636363636362</v>
      </c>
      <c r="P13" s="67">
        <v>0.64935064935064934</v>
      </c>
      <c r="Q13" s="74">
        <v>1.0389610389610389</v>
      </c>
      <c r="R13" s="79">
        <v>0.51948051948051943</v>
      </c>
      <c r="S13" s="80">
        <v>0.51948051948051943</v>
      </c>
      <c r="T13" s="113">
        <f>'Po kategorijama 2021-2022'!B13*7/45</f>
        <v>1.5555555555555556</v>
      </c>
      <c r="U13" s="143">
        <f>('Po kategorijama 2021-2022'!I13-'Po kategorijama 2021-2022'!H13-'Po kategorijama 2021-2022'!G13)*7/45</f>
        <v>1.8666666666666667</v>
      </c>
      <c r="V13" s="100">
        <f>'Po kategorijama 2021-2022'!J13*7/45</f>
        <v>1.711111111111111</v>
      </c>
      <c r="W13" s="95">
        <f>('Po kategorijama 2021-2022'!Q13-'Po kategorijama 2021-2022'!O13-'Po kategorijama 2021-2022'!P13)*7/45</f>
        <v>2.1777777777777776</v>
      </c>
    </row>
    <row r="14" spans="1:28" ht="22.5" customHeight="1" x14ac:dyDescent="0.3">
      <c r="A14" s="34" t="s">
        <v>41</v>
      </c>
      <c r="B14" s="71" t="s">
        <v>21</v>
      </c>
      <c r="C14" s="68" t="s">
        <v>21</v>
      </c>
      <c r="D14" s="69" t="s">
        <v>21</v>
      </c>
      <c r="E14" s="70" t="s">
        <v>21</v>
      </c>
      <c r="F14" s="71" t="s">
        <v>21</v>
      </c>
      <c r="G14" s="68" t="s">
        <v>21</v>
      </c>
      <c r="H14" s="69" t="s">
        <v>21</v>
      </c>
      <c r="I14" s="70" t="s">
        <v>21</v>
      </c>
      <c r="J14" s="72" t="s">
        <v>21</v>
      </c>
      <c r="K14" s="73" t="s">
        <v>21</v>
      </c>
      <c r="L14" s="71" t="s">
        <v>21</v>
      </c>
      <c r="M14" s="68" t="s">
        <v>21</v>
      </c>
      <c r="N14" s="69" t="s">
        <v>21</v>
      </c>
      <c r="O14" s="70" t="s">
        <v>21</v>
      </c>
      <c r="P14" s="71" t="s">
        <v>21</v>
      </c>
      <c r="Q14" s="68" t="s">
        <v>21</v>
      </c>
      <c r="R14" s="69" t="s">
        <v>21</v>
      </c>
      <c r="S14" s="70" t="s">
        <v>21</v>
      </c>
      <c r="T14" s="113">
        <f>'Po kategorijama 2021-2022'!B14*7/45</f>
        <v>2.4888888888888889</v>
      </c>
      <c r="U14" s="143">
        <f>('Po kategorijama 2021-2022'!I14-'Po kategorijama 2021-2022'!H14-'Po kategorijama 2021-2022'!G14)*7/45</f>
        <v>4.0444444444444443</v>
      </c>
      <c r="V14" s="100">
        <f>'Po kategorijama 2021-2022'!J14*7/45</f>
        <v>3.2666666666666666</v>
      </c>
      <c r="W14" s="95">
        <f>('Po kategorijama 2021-2022'!Q14-'Po kategorijama 2021-2022'!O14-'Po kategorijama 2021-2022'!P14)*7/45</f>
        <v>4.3555555555555552</v>
      </c>
    </row>
    <row r="15" spans="1:28" ht="22.5" customHeight="1" x14ac:dyDescent="0.3">
      <c r="A15" s="34" t="s">
        <v>42</v>
      </c>
      <c r="B15" s="71" t="s">
        <v>21</v>
      </c>
      <c r="C15" s="68" t="s">
        <v>21</v>
      </c>
      <c r="D15" s="69" t="s">
        <v>21</v>
      </c>
      <c r="E15" s="70" t="s">
        <v>21</v>
      </c>
      <c r="F15" s="71" t="s">
        <v>21</v>
      </c>
      <c r="G15" s="68" t="s">
        <v>21</v>
      </c>
      <c r="H15" s="69" t="s">
        <v>21</v>
      </c>
      <c r="I15" s="70" t="s">
        <v>21</v>
      </c>
      <c r="J15" s="72" t="s">
        <v>21</v>
      </c>
      <c r="K15" s="73" t="s">
        <v>21</v>
      </c>
      <c r="L15" s="71" t="s">
        <v>21</v>
      </c>
      <c r="M15" s="68" t="s">
        <v>21</v>
      </c>
      <c r="N15" s="69" t="s">
        <v>21</v>
      </c>
      <c r="O15" s="70" t="s">
        <v>21</v>
      </c>
      <c r="P15" s="71" t="s">
        <v>21</v>
      </c>
      <c r="Q15" s="68" t="s">
        <v>21</v>
      </c>
      <c r="R15" s="69" t="s">
        <v>21</v>
      </c>
      <c r="S15" s="70" t="s">
        <v>21</v>
      </c>
      <c r="T15" s="113">
        <f>'Po kategorijama 2021-2022'!B15*7/45</f>
        <v>0.93333333333333335</v>
      </c>
      <c r="U15" s="143">
        <f>('Po kategorijama 2021-2022'!I15-'Po kategorijama 2021-2022'!H15-'Po kategorijama 2021-2022'!G15)*7/45</f>
        <v>2.8</v>
      </c>
      <c r="V15" s="100">
        <f>'Po kategorijama 2021-2022'!J15*7/45</f>
        <v>0.15555555555555556</v>
      </c>
      <c r="W15" s="95">
        <f>('Po kategorijama 2021-2022'!Q15-'Po kategorijama 2021-2022'!O15-'Po kategorijama 2021-2022'!P15)*7/45</f>
        <v>0.77777777777777779</v>
      </c>
    </row>
    <row r="16" spans="1:28" ht="22.5" customHeight="1" x14ac:dyDescent="0.3">
      <c r="A16" s="34" t="s">
        <v>9</v>
      </c>
      <c r="B16" s="71">
        <v>0</v>
      </c>
      <c r="C16" s="68">
        <v>2.2999999999999998</v>
      </c>
      <c r="D16" s="69">
        <v>2.3376623376623376</v>
      </c>
      <c r="E16" s="70">
        <v>4.0259740259740262</v>
      </c>
      <c r="F16" s="71">
        <v>3.3766233766233764</v>
      </c>
      <c r="G16" s="68">
        <v>5.9740259740259738</v>
      </c>
      <c r="H16" s="69">
        <v>6.3636363636363633</v>
      </c>
      <c r="I16" s="70">
        <v>8.9610389610389607</v>
      </c>
      <c r="J16" s="72" t="s">
        <v>21</v>
      </c>
      <c r="K16" s="73" t="s">
        <v>21</v>
      </c>
      <c r="L16" s="67">
        <v>2.9870129870129869</v>
      </c>
      <c r="M16" s="74">
        <v>6.6233766233766236</v>
      </c>
      <c r="N16" s="75">
        <v>5.0649350649350646</v>
      </c>
      <c r="O16" s="76">
        <v>7.662337662337662</v>
      </c>
      <c r="P16" s="67">
        <v>2.3376623376623376</v>
      </c>
      <c r="Q16" s="74">
        <v>4.2857142857142856</v>
      </c>
      <c r="R16" s="79">
        <v>4.6753246753246751</v>
      </c>
      <c r="S16" s="102">
        <v>7.4025974025974026</v>
      </c>
      <c r="T16" s="113">
        <f>'Po kategorijama 2021-2022'!B16*7/45</f>
        <v>2.0222222222222221</v>
      </c>
      <c r="U16" s="143">
        <f>('Po kategorijama 2021-2022'!I16-'Po kategorijama 2021-2022'!H16-'Po kategorijama 2021-2022'!G16)*7/45</f>
        <v>5.1333333333333337</v>
      </c>
      <c r="V16" s="100">
        <f>'Po kategorijama 2021-2022'!J16*7/45</f>
        <v>4.2</v>
      </c>
      <c r="W16" s="95">
        <f>('Po kategorijama 2021-2022'!Q16-'Po kategorijama 2021-2022'!O16-'Po kategorijama 2021-2022'!P16)*7/45</f>
        <v>6.8444444444444441</v>
      </c>
    </row>
    <row r="17" spans="1:23" ht="22.5" customHeight="1" x14ac:dyDescent="0.3">
      <c r="A17" s="34" t="s">
        <v>43</v>
      </c>
      <c r="B17" s="71">
        <v>0</v>
      </c>
      <c r="C17" s="68">
        <v>2.5</v>
      </c>
      <c r="D17" s="69">
        <v>1</v>
      </c>
      <c r="E17" s="70">
        <v>1.9</v>
      </c>
      <c r="F17" s="71">
        <v>0.5</v>
      </c>
      <c r="G17" s="68">
        <v>4.7</v>
      </c>
      <c r="H17" s="69" t="s">
        <v>21</v>
      </c>
      <c r="I17" s="70" t="s">
        <v>21</v>
      </c>
      <c r="J17" s="72" t="s">
        <v>21</v>
      </c>
      <c r="K17" s="73" t="s">
        <v>21</v>
      </c>
      <c r="L17" s="67" t="s">
        <v>21</v>
      </c>
      <c r="M17" s="74" t="s">
        <v>21</v>
      </c>
      <c r="N17" s="75" t="s">
        <v>21</v>
      </c>
      <c r="O17" s="76" t="s">
        <v>21</v>
      </c>
      <c r="P17" s="67" t="s">
        <v>21</v>
      </c>
      <c r="Q17" s="74" t="s">
        <v>21</v>
      </c>
      <c r="R17" s="79" t="s">
        <v>21</v>
      </c>
      <c r="S17" s="102" t="s">
        <v>21</v>
      </c>
      <c r="T17" s="113">
        <f>'Po kategorijama 2021-2022'!B17*7/45</f>
        <v>0.15555555555555556</v>
      </c>
      <c r="U17" s="143">
        <f>('Po kategorijama 2021-2022'!I17-'Po kategorijama 2021-2022'!H17-'Po kategorijama 2021-2022'!G17)*7/45</f>
        <v>4.9777777777777779</v>
      </c>
      <c r="V17" s="100">
        <f>'Po kategorijama 2021-2022'!J17*7/45</f>
        <v>0.15555555555555556</v>
      </c>
      <c r="W17" s="95">
        <f>('Po kategorijama 2021-2022'!Q17-'Po kategorijama 2021-2022'!O17-'Po kategorijama 2021-2022'!P17)*7/45</f>
        <v>2.9555555555555557</v>
      </c>
    </row>
    <row r="18" spans="1:23" ht="22.5" customHeight="1" x14ac:dyDescent="0.3">
      <c r="A18" s="34" t="s">
        <v>8</v>
      </c>
      <c r="B18" s="71" t="s">
        <v>21</v>
      </c>
      <c r="C18" s="68" t="s">
        <v>21</v>
      </c>
      <c r="D18" s="69" t="s">
        <v>21</v>
      </c>
      <c r="E18" s="70" t="s">
        <v>21</v>
      </c>
      <c r="F18" s="71">
        <v>0.64935064935064934</v>
      </c>
      <c r="G18" s="68">
        <v>1.0389610389610389</v>
      </c>
      <c r="H18" s="69">
        <v>1.948051948051948</v>
      </c>
      <c r="I18" s="70">
        <v>3.3766233766233764</v>
      </c>
      <c r="J18" s="72">
        <v>1.0389610389610389</v>
      </c>
      <c r="K18" s="73">
        <v>1.2987012987012987</v>
      </c>
      <c r="L18" s="67">
        <v>0.64935064935064934</v>
      </c>
      <c r="M18" s="74">
        <v>1.0389610389610389</v>
      </c>
      <c r="N18" s="75">
        <v>1.2987012987012987</v>
      </c>
      <c r="O18" s="76">
        <v>1.948051948051948</v>
      </c>
      <c r="P18" s="67">
        <v>0.51948051948051943</v>
      </c>
      <c r="Q18" s="74">
        <v>1.4285714285714286</v>
      </c>
      <c r="R18" s="79">
        <v>1.2987012987012987</v>
      </c>
      <c r="S18" s="102">
        <v>2.4675324675324677</v>
      </c>
      <c r="T18" s="113">
        <f>'Po kategorijama 2021-2022'!B18*7/45</f>
        <v>0.46666666666666667</v>
      </c>
      <c r="U18" s="143">
        <f>('Po kategorijama 2021-2022'!I18-'Po kategorijama 2021-2022'!H18-'Po kategorijama 2021-2022'!G18)*7/45</f>
        <v>1.0888888888888888</v>
      </c>
      <c r="V18" s="100">
        <f>'Po kategorijama 2021-2022'!J18*7/45</f>
        <v>0.77777777777777779</v>
      </c>
      <c r="W18" s="95">
        <f>('Po kategorijama 2021-2022'!Q18-'Po kategorijama 2021-2022'!O18-'Po kategorijama 2021-2022'!P18)*7/45</f>
        <v>1.711111111111111</v>
      </c>
    </row>
    <row r="19" spans="1:23" ht="22.5" customHeight="1" x14ac:dyDescent="0.3">
      <c r="A19" s="34" t="s">
        <v>44</v>
      </c>
      <c r="B19" s="116" t="s">
        <v>21</v>
      </c>
      <c r="C19" s="117" t="s">
        <v>21</v>
      </c>
      <c r="D19" s="118" t="s">
        <v>21</v>
      </c>
      <c r="E19" s="119" t="s">
        <v>21</v>
      </c>
      <c r="F19" s="116" t="s">
        <v>21</v>
      </c>
      <c r="G19" s="117" t="s">
        <v>21</v>
      </c>
      <c r="H19" s="118" t="s">
        <v>21</v>
      </c>
      <c r="I19" s="119" t="s">
        <v>21</v>
      </c>
      <c r="J19" s="120" t="s">
        <v>21</v>
      </c>
      <c r="K19" s="121" t="s">
        <v>21</v>
      </c>
      <c r="L19" s="122" t="s">
        <v>21</v>
      </c>
      <c r="M19" s="123" t="s">
        <v>21</v>
      </c>
      <c r="N19" s="120" t="s">
        <v>21</v>
      </c>
      <c r="O19" s="121" t="s">
        <v>21</v>
      </c>
      <c r="P19" s="122" t="s">
        <v>21</v>
      </c>
      <c r="Q19" s="123" t="s">
        <v>21</v>
      </c>
      <c r="R19" s="124" t="s">
        <v>21</v>
      </c>
      <c r="S19" s="125" t="s">
        <v>21</v>
      </c>
      <c r="T19" s="113">
        <f>'Po kategorijama 2021-2022'!B19*7/45</f>
        <v>0.93333333333333335</v>
      </c>
      <c r="U19" s="143">
        <f>('Po kategorijama 2021-2022'!I19-'Po kategorijama 2021-2022'!H19-'Po kategorijama 2021-2022'!G19)*7/45</f>
        <v>3.5777777777777779</v>
      </c>
      <c r="V19" s="100">
        <f>'Po kategorijama 2021-2022'!J19*7/45</f>
        <v>2.4888888888888889</v>
      </c>
      <c r="W19" s="95">
        <f>('Po kategorijama 2021-2022'!Q19-'Po kategorijama 2021-2022'!O19-'Po kategorijama 2021-2022'!P19)*7/45</f>
        <v>4.822222222222222</v>
      </c>
    </row>
    <row r="20" spans="1:23" ht="22.5" customHeight="1" thickBot="1" x14ac:dyDescent="0.35">
      <c r="A20" s="115" t="s">
        <v>45</v>
      </c>
      <c r="B20" s="116" t="s">
        <v>21</v>
      </c>
      <c r="C20" s="117" t="s">
        <v>21</v>
      </c>
      <c r="D20" s="118">
        <v>4.2</v>
      </c>
      <c r="E20" s="119">
        <v>6</v>
      </c>
      <c r="F20" s="116">
        <v>2.2000000000000002</v>
      </c>
      <c r="G20" s="117">
        <v>3.3</v>
      </c>
      <c r="H20" s="118">
        <v>3.3</v>
      </c>
      <c r="I20" s="119">
        <v>4.7</v>
      </c>
      <c r="J20" s="120" t="s">
        <v>21</v>
      </c>
      <c r="K20" s="121" t="s">
        <v>21</v>
      </c>
      <c r="L20" s="122" t="s">
        <v>21</v>
      </c>
      <c r="M20" s="123" t="s">
        <v>21</v>
      </c>
      <c r="N20" s="120" t="s">
        <v>21</v>
      </c>
      <c r="O20" s="121" t="s">
        <v>21</v>
      </c>
      <c r="P20" s="122" t="s">
        <v>21</v>
      </c>
      <c r="Q20" s="123" t="s">
        <v>21</v>
      </c>
      <c r="R20" s="124" t="s">
        <v>21</v>
      </c>
      <c r="S20" s="125" t="s">
        <v>21</v>
      </c>
      <c r="T20" s="126">
        <f>'Po kategorijama 2021-2022'!B20*7/45</f>
        <v>0.31111111111111112</v>
      </c>
      <c r="U20" s="144">
        <f>('Po kategorijama 2021-2022'!I20-'Po kategorijama 2021-2022'!H20-'Po kategorijama 2021-2022'!G20)*7/45</f>
        <v>1.8666666666666667</v>
      </c>
      <c r="V20" s="146">
        <f>'Po kategorijama 2021-2022'!J20*7/45</f>
        <v>6.5333333333333332</v>
      </c>
      <c r="W20" s="147">
        <f>('Po kategorijama 2021-2022'!Q20-'Po kategorijama 2021-2022'!O20-'Po kategorijama 2021-2022'!P20)*7/45</f>
        <v>7.3111111111111109</v>
      </c>
    </row>
    <row r="21" spans="1:23" ht="22.5" customHeight="1" x14ac:dyDescent="0.3">
      <c r="A21" s="33" t="s">
        <v>47</v>
      </c>
      <c r="B21" s="61" t="s">
        <v>21</v>
      </c>
      <c r="C21" s="66" t="s">
        <v>21</v>
      </c>
      <c r="D21" s="63">
        <v>1.6883116883116882</v>
      </c>
      <c r="E21" s="64">
        <v>1.948051948051948</v>
      </c>
      <c r="F21" s="65">
        <v>0.38961038961038963</v>
      </c>
      <c r="G21" s="66">
        <v>0.38961038961038963</v>
      </c>
      <c r="H21" s="63">
        <v>1.0389610389610389</v>
      </c>
      <c r="I21" s="64">
        <v>1.2987012987012987</v>
      </c>
      <c r="J21" s="128" t="s">
        <v>21</v>
      </c>
      <c r="K21" s="129" t="s">
        <v>21</v>
      </c>
      <c r="L21" s="61">
        <v>0</v>
      </c>
      <c r="M21" s="62">
        <v>0.64935064935064934</v>
      </c>
      <c r="N21" s="135">
        <v>0.64935064935064934</v>
      </c>
      <c r="O21" s="136">
        <v>1.6883116883116882</v>
      </c>
      <c r="P21" s="61">
        <v>0.51948051948051943</v>
      </c>
      <c r="Q21" s="62">
        <v>1.5584415584415585</v>
      </c>
      <c r="R21" s="137">
        <v>0.90909090909090906</v>
      </c>
      <c r="S21" s="104">
        <v>1.1688311688311688</v>
      </c>
      <c r="T21" s="138">
        <f>'Po kategorijama 2021-2022'!B21*7/45</f>
        <v>1.2444444444444445</v>
      </c>
      <c r="U21" s="66">
        <f>('Po kategorijama 2021-2022'!I21-'Po kategorijama 2021-2022'!H21-'Po kategorijama 2021-2022'!G21)*7/45</f>
        <v>1.2444444444444445</v>
      </c>
      <c r="V21" s="93">
        <f>'Po kategorijama 2021-2022'!J21*7/45</f>
        <v>0.62222222222222223</v>
      </c>
      <c r="W21" s="94">
        <f>('Po kategorijama 2021-2022'!Q21-'Po kategorijama 2021-2022'!O21-'Po kategorijama 2021-2022'!P21)*7/45</f>
        <v>0.62222222222222223</v>
      </c>
    </row>
    <row r="22" spans="1:23" ht="22.5" customHeight="1" x14ac:dyDescent="0.3">
      <c r="A22" s="34" t="s">
        <v>48</v>
      </c>
      <c r="B22" s="71" t="s">
        <v>21</v>
      </c>
      <c r="C22" s="74" t="s">
        <v>21</v>
      </c>
      <c r="D22" s="72" t="s">
        <v>21</v>
      </c>
      <c r="E22" s="73" t="s">
        <v>21</v>
      </c>
      <c r="F22" s="67" t="s">
        <v>21</v>
      </c>
      <c r="G22" s="74" t="s">
        <v>21</v>
      </c>
      <c r="H22" s="72" t="s">
        <v>21</v>
      </c>
      <c r="I22" s="73" t="s">
        <v>21</v>
      </c>
      <c r="J22" s="69" t="s">
        <v>21</v>
      </c>
      <c r="K22" s="70" t="s">
        <v>21</v>
      </c>
      <c r="L22" s="71" t="s">
        <v>21</v>
      </c>
      <c r="M22" s="68" t="s">
        <v>21</v>
      </c>
      <c r="N22" s="69" t="s">
        <v>21</v>
      </c>
      <c r="O22" s="70" t="s">
        <v>21</v>
      </c>
      <c r="P22" s="71">
        <v>2.7272727272727271</v>
      </c>
      <c r="Q22" s="68">
        <v>6.3636363636363633</v>
      </c>
      <c r="R22" s="105">
        <v>3.5064935064935066</v>
      </c>
      <c r="S22" s="102">
        <v>6.2337662337662341</v>
      </c>
      <c r="T22" s="113">
        <f>'Po kategorijama 2021-2022'!B22*7/45</f>
        <v>0.31111111111111112</v>
      </c>
      <c r="U22" s="143">
        <f>('Po kategorijama 2021-2022'!I22-'Po kategorijama 2021-2022'!H22-'Po kategorijama 2021-2022'!G22)*7/45</f>
        <v>1.711111111111111</v>
      </c>
      <c r="V22" s="100">
        <f>'Po kategorijama 2021-2022'!J22*7/45</f>
        <v>2.0222222222222221</v>
      </c>
      <c r="W22" s="95">
        <f>('Po kategorijama 2021-2022'!Q22-'Po kategorijama 2021-2022'!O22-'Po kategorijama 2021-2022'!P22)*7/45</f>
        <v>2.4888888888888889</v>
      </c>
    </row>
    <row r="23" spans="1:23" ht="22.5" customHeight="1" x14ac:dyDescent="0.3">
      <c r="A23" s="34" t="s">
        <v>56</v>
      </c>
      <c r="B23" s="71" t="s">
        <v>21</v>
      </c>
      <c r="C23" s="74" t="s">
        <v>21</v>
      </c>
      <c r="D23" s="72" t="s">
        <v>21</v>
      </c>
      <c r="E23" s="73" t="s">
        <v>21</v>
      </c>
      <c r="F23" s="67" t="s">
        <v>21</v>
      </c>
      <c r="G23" s="74" t="s">
        <v>21</v>
      </c>
      <c r="H23" s="72" t="s">
        <v>21</v>
      </c>
      <c r="I23" s="73" t="s">
        <v>21</v>
      </c>
      <c r="J23" s="69" t="s">
        <v>21</v>
      </c>
      <c r="K23" s="70" t="s">
        <v>21</v>
      </c>
      <c r="L23" s="71" t="s">
        <v>21</v>
      </c>
      <c r="M23" s="68" t="s">
        <v>21</v>
      </c>
      <c r="N23" s="69" t="s">
        <v>21</v>
      </c>
      <c r="O23" s="70" t="s">
        <v>21</v>
      </c>
      <c r="P23" s="71" t="s">
        <v>21</v>
      </c>
      <c r="Q23" s="68" t="s">
        <v>21</v>
      </c>
      <c r="R23" s="105" t="s">
        <v>21</v>
      </c>
      <c r="S23" s="102" t="s">
        <v>21</v>
      </c>
      <c r="T23" s="113">
        <f>'Po kategorijama 2021-2022'!B23*7/45</f>
        <v>0.93333333333333335</v>
      </c>
      <c r="U23" s="143">
        <f>('Po kategorijama 2021-2022'!I23-'Po kategorijama 2021-2022'!H23-'Po kategorijama 2021-2022'!G23)*7/45</f>
        <v>0.93333333333333335</v>
      </c>
      <c r="V23" s="100">
        <f>'Po kategorijama 2021-2022'!J23*7/45</f>
        <v>0.31111111111111112</v>
      </c>
      <c r="W23" s="95">
        <f>('Po kategorijama 2021-2022'!Q23-'Po kategorijama 2021-2022'!O23-'Po kategorijama 2021-2022'!P23)*7/45</f>
        <v>0.31111111111111112</v>
      </c>
    </row>
    <row r="24" spans="1:23" ht="22.5" customHeight="1" thickBot="1" x14ac:dyDescent="0.35">
      <c r="A24" s="35" t="s">
        <v>37</v>
      </c>
      <c r="B24" s="81" t="s">
        <v>21</v>
      </c>
      <c r="C24" s="88" t="s">
        <v>21</v>
      </c>
      <c r="D24" s="85" t="s">
        <v>21</v>
      </c>
      <c r="E24" s="86" t="s">
        <v>21</v>
      </c>
      <c r="F24" s="87" t="s">
        <v>21</v>
      </c>
      <c r="G24" s="88" t="s">
        <v>21</v>
      </c>
      <c r="H24" s="85" t="s">
        <v>21</v>
      </c>
      <c r="I24" s="86" t="s">
        <v>21</v>
      </c>
      <c r="J24" s="83" t="s">
        <v>21</v>
      </c>
      <c r="K24" s="84" t="s">
        <v>21</v>
      </c>
      <c r="L24" s="81" t="s">
        <v>21</v>
      </c>
      <c r="M24" s="82" t="s">
        <v>21</v>
      </c>
      <c r="N24" s="83" t="s">
        <v>21</v>
      </c>
      <c r="O24" s="84" t="s">
        <v>21</v>
      </c>
      <c r="P24" s="81" t="s">
        <v>21</v>
      </c>
      <c r="Q24" s="82" t="s">
        <v>21</v>
      </c>
      <c r="R24" s="106" t="s">
        <v>21</v>
      </c>
      <c r="S24" s="103" t="s">
        <v>21</v>
      </c>
      <c r="T24" s="126">
        <f>'Po kategorijama 2021-2022'!B24*7/45</f>
        <v>0</v>
      </c>
      <c r="U24" s="144">
        <f>('Po kategorijama 2021-2022'!I24-'Po kategorijama 2021-2022'!H24-'Po kategorijama 2021-2022'!G24)*7/45</f>
        <v>0</v>
      </c>
      <c r="V24" s="146">
        <f>'Po kategorijama 2021-2022'!J24*7/45</f>
        <v>0</v>
      </c>
      <c r="W24" s="147">
        <f>('Po kategorijama 2021-2022'!Q24-'Po kategorijama 2021-2022'!O24-'Po kategorijama 2021-2022'!P24)*7/45</f>
        <v>0</v>
      </c>
    </row>
    <row r="25" spans="1:23" ht="22.5" customHeight="1" x14ac:dyDescent="0.3">
      <c r="A25" s="53" t="s">
        <v>15</v>
      </c>
      <c r="B25" s="107" t="s">
        <v>21</v>
      </c>
      <c r="C25" s="108" t="s">
        <v>21</v>
      </c>
      <c r="D25" s="89" t="s">
        <v>21</v>
      </c>
      <c r="E25" s="90" t="s">
        <v>21</v>
      </c>
      <c r="F25" s="107" t="s">
        <v>21</v>
      </c>
      <c r="G25" s="108" t="s">
        <v>21</v>
      </c>
      <c r="H25" s="89" t="s">
        <v>21</v>
      </c>
      <c r="I25" s="90" t="s">
        <v>21</v>
      </c>
      <c r="J25" s="109" t="s">
        <v>21</v>
      </c>
      <c r="K25" s="110" t="s">
        <v>21</v>
      </c>
      <c r="L25" s="91">
        <v>0</v>
      </c>
      <c r="M25" s="92">
        <v>0</v>
      </c>
      <c r="N25" s="133">
        <v>0</v>
      </c>
      <c r="O25" s="134">
        <v>0</v>
      </c>
      <c r="P25" s="91">
        <v>0.51948051948051943</v>
      </c>
      <c r="Q25" s="92">
        <v>0.51948051948051943</v>
      </c>
      <c r="R25" s="111">
        <v>0</v>
      </c>
      <c r="S25" s="112">
        <v>0</v>
      </c>
      <c r="T25" s="138">
        <f>'Po kategorijama 2021-2022'!B25*7/45</f>
        <v>0.15555555555555556</v>
      </c>
      <c r="U25" s="66">
        <f>('Po kategorijama 2021-2022'!I25-'Po kategorijama 2021-2022'!H25-'Po kategorijama 2021-2022'!G25)*7/45</f>
        <v>0.15555555555555556</v>
      </c>
      <c r="V25" s="93">
        <f>'Po kategorijama 2021-2022'!J25*7/45</f>
        <v>0</v>
      </c>
      <c r="W25" s="94">
        <f>('Po kategorijama 2021-2022'!Q25-'Po kategorijama 2021-2022'!O25-'Po kategorijama 2021-2022'!P25)*7/45</f>
        <v>0</v>
      </c>
    </row>
    <row r="26" spans="1:23" ht="22.5" customHeight="1" x14ac:dyDescent="0.3">
      <c r="A26" s="34" t="s">
        <v>10</v>
      </c>
      <c r="B26" s="71" t="s">
        <v>21</v>
      </c>
      <c r="C26" s="68" t="s">
        <v>21</v>
      </c>
      <c r="D26" s="69">
        <v>5.3246753246753249</v>
      </c>
      <c r="E26" s="70">
        <v>5.7142857142857144</v>
      </c>
      <c r="F26" s="71">
        <v>2.9870129870129869</v>
      </c>
      <c r="G26" s="68">
        <v>4.6753246753246751</v>
      </c>
      <c r="H26" s="69">
        <v>10</v>
      </c>
      <c r="I26" s="70">
        <v>11.688311688311687</v>
      </c>
      <c r="J26" s="72" t="s">
        <v>21</v>
      </c>
      <c r="K26" s="73" t="s">
        <v>21</v>
      </c>
      <c r="L26" s="67">
        <v>3.6363636363636362</v>
      </c>
      <c r="M26" s="74">
        <v>4.2857142857142856</v>
      </c>
      <c r="N26" s="75">
        <v>5.7142857142857144</v>
      </c>
      <c r="O26" s="76">
        <v>6.6233766233766236</v>
      </c>
      <c r="P26" s="67">
        <v>2.5974025974025974</v>
      </c>
      <c r="Q26" s="74">
        <v>3.2467532467532467</v>
      </c>
      <c r="R26" s="79">
        <v>5.9740259740259738</v>
      </c>
      <c r="S26" s="102">
        <v>7.0129870129870131</v>
      </c>
      <c r="T26" s="113">
        <f>'Po kategorijama 2021-2022'!B26*7/45</f>
        <v>4.3555555555555552</v>
      </c>
      <c r="U26" s="143">
        <f>('Po kategorijama 2021-2022'!I26-'Po kategorijama 2021-2022'!H26-'Po kategorijama 2021-2022'!G26)*7/45</f>
        <v>7.9333333333333336</v>
      </c>
      <c r="V26" s="100">
        <f>'Po kategorijama 2021-2022'!J26*7/45</f>
        <v>8.7111111111111104</v>
      </c>
      <c r="W26" s="95">
        <f>('Po kategorijama 2021-2022'!Q26-'Po kategorijama 2021-2022'!O26-'Po kategorijama 2021-2022'!P26)*7/45</f>
        <v>10.888888888888889</v>
      </c>
    </row>
    <row r="27" spans="1:23" ht="22.5" customHeight="1" x14ac:dyDescent="0.3">
      <c r="A27" s="34" t="s">
        <v>26</v>
      </c>
      <c r="B27" s="71" t="s">
        <v>21</v>
      </c>
      <c r="C27" s="68" t="s">
        <v>21</v>
      </c>
      <c r="D27" s="69" t="s">
        <v>21</v>
      </c>
      <c r="E27" s="70" t="s">
        <v>21</v>
      </c>
      <c r="F27" s="71" t="s">
        <v>21</v>
      </c>
      <c r="G27" s="68" t="s">
        <v>21</v>
      </c>
      <c r="H27" s="69" t="s">
        <v>21</v>
      </c>
      <c r="I27" s="70" t="s">
        <v>21</v>
      </c>
      <c r="J27" s="72" t="s">
        <v>21</v>
      </c>
      <c r="K27" s="73" t="s">
        <v>21</v>
      </c>
      <c r="L27" s="67" t="s">
        <v>21</v>
      </c>
      <c r="M27" s="74" t="s">
        <v>21</v>
      </c>
      <c r="N27" s="72" t="s">
        <v>21</v>
      </c>
      <c r="O27" s="73" t="s">
        <v>21</v>
      </c>
      <c r="P27" s="67">
        <v>1.5584415584415585</v>
      </c>
      <c r="Q27" s="74">
        <v>2.8571428571428572</v>
      </c>
      <c r="R27" s="79">
        <v>4.9350649350649354</v>
      </c>
      <c r="S27" s="102">
        <v>5.0649350649350646</v>
      </c>
      <c r="T27" s="113">
        <f>'Po kategorijama 2021-2022'!B27*7/45</f>
        <v>1.8666666666666667</v>
      </c>
      <c r="U27" s="143">
        <f>('Po kategorijama 2021-2022'!I27-'Po kategorijama 2021-2022'!H27-'Po kategorijama 2021-2022'!G27)*7/45</f>
        <v>2.8</v>
      </c>
      <c r="V27" s="100">
        <f>'Po kategorijama 2021-2022'!J27*7/45</f>
        <v>1.5555555555555556</v>
      </c>
      <c r="W27" s="95">
        <f>('Po kategorijama 2021-2022'!Q27-'Po kategorijama 2021-2022'!O27-'Po kategorijama 2021-2022'!P27)*7/45</f>
        <v>2.1777777777777776</v>
      </c>
    </row>
    <row r="28" spans="1:23" ht="22.5" customHeight="1" x14ac:dyDescent="0.3">
      <c r="A28" s="34" t="s">
        <v>35</v>
      </c>
      <c r="B28" s="71" t="s">
        <v>21</v>
      </c>
      <c r="C28" s="68" t="s">
        <v>21</v>
      </c>
      <c r="D28" s="69" t="s">
        <v>21</v>
      </c>
      <c r="E28" s="70" t="s">
        <v>21</v>
      </c>
      <c r="F28" s="71" t="s">
        <v>21</v>
      </c>
      <c r="G28" s="68" t="s">
        <v>21</v>
      </c>
      <c r="H28" s="69" t="s">
        <v>21</v>
      </c>
      <c r="I28" s="70" t="s">
        <v>21</v>
      </c>
      <c r="J28" s="72" t="s">
        <v>21</v>
      </c>
      <c r="K28" s="73" t="s">
        <v>21</v>
      </c>
      <c r="L28" s="67" t="s">
        <v>21</v>
      </c>
      <c r="M28" s="74" t="s">
        <v>21</v>
      </c>
      <c r="N28" s="75" t="s">
        <v>21</v>
      </c>
      <c r="O28" s="76" t="s">
        <v>21</v>
      </c>
      <c r="P28" s="67" t="s">
        <v>21</v>
      </c>
      <c r="Q28" s="74" t="s">
        <v>21</v>
      </c>
      <c r="R28" s="79" t="s">
        <v>21</v>
      </c>
      <c r="S28" s="102" t="s">
        <v>21</v>
      </c>
      <c r="T28" s="113">
        <f>'Po kategorijama 2021-2022'!B28*7/45</f>
        <v>0.93333333333333335</v>
      </c>
      <c r="U28" s="143">
        <f>('Po kategorijama 2021-2022'!I28-'Po kategorijama 2021-2022'!H28-'Po kategorijama 2021-2022'!G28)*7/45</f>
        <v>1.0888888888888888</v>
      </c>
      <c r="V28" s="100">
        <f>'Po kategorijama 2021-2022'!J28*7/45</f>
        <v>0.46666666666666667</v>
      </c>
      <c r="W28" s="95">
        <f>('Po kategorijama 2021-2022'!Q28-'Po kategorijama 2021-2022'!O28-'Po kategorijama 2021-2022'!P28)*7/45</f>
        <v>0.93333333333333335</v>
      </c>
    </row>
    <row r="29" spans="1:23" ht="22.5" customHeight="1" x14ac:dyDescent="0.3">
      <c r="A29" s="34" t="s">
        <v>36</v>
      </c>
      <c r="B29" s="71" t="s">
        <v>21</v>
      </c>
      <c r="C29" s="68" t="s">
        <v>21</v>
      </c>
      <c r="D29" s="69" t="s">
        <v>21</v>
      </c>
      <c r="E29" s="70" t="s">
        <v>21</v>
      </c>
      <c r="F29" s="71" t="s">
        <v>21</v>
      </c>
      <c r="G29" s="68" t="s">
        <v>21</v>
      </c>
      <c r="H29" s="69" t="s">
        <v>21</v>
      </c>
      <c r="I29" s="70" t="s">
        <v>21</v>
      </c>
      <c r="J29" s="72" t="s">
        <v>21</v>
      </c>
      <c r="K29" s="73" t="s">
        <v>21</v>
      </c>
      <c r="L29" s="67" t="s">
        <v>21</v>
      </c>
      <c r="M29" s="74" t="s">
        <v>21</v>
      </c>
      <c r="N29" s="75" t="s">
        <v>21</v>
      </c>
      <c r="O29" s="76" t="s">
        <v>21</v>
      </c>
      <c r="P29" s="67" t="s">
        <v>21</v>
      </c>
      <c r="Q29" s="74" t="s">
        <v>21</v>
      </c>
      <c r="R29" s="79" t="s">
        <v>21</v>
      </c>
      <c r="S29" s="102" t="s">
        <v>21</v>
      </c>
      <c r="T29" s="113">
        <f>'Po kategorijama 2021-2022'!B29*7/45</f>
        <v>1.0888888888888888</v>
      </c>
      <c r="U29" s="143">
        <f>('Po kategorijama 2021-2022'!I29-'Po kategorijama 2021-2022'!H29-'Po kategorijama 2021-2022'!G29)*7/45</f>
        <v>1.4</v>
      </c>
      <c r="V29" s="100">
        <f>'Po kategorijama 2021-2022'!J29*7/45</f>
        <v>3.4222222222222221</v>
      </c>
      <c r="W29" s="95">
        <f>('Po kategorijama 2021-2022'!Q29-'Po kategorijama 2021-2022'!O29-'Po kategorijama 2021-2022'!P29)*7/45</f>
        <v>4.2</v>
      </c>
    </row>
    <row r="30" spans="1:23" ht="22.5" customHeight="1" thickBot="1" x14ac:dyDescent="0.35">
      <c r="A30" s="35" t="s">
        <v>38</v>
      </c>
      <c r="B30" s="81" t="s">
        <v>21</v>
      </c>
      <c r="C30" s="82" t="s">
        <v>21</v>
      </c>
      <c r="D30" s="83" t="s">
        <v>21</v>
      </c>
      <c r="E30" s="84" t="s">
        <v>21</v>
      </c>
      <c r="F30" s="81" t="s">
        <v>21</v>
      </c>
      <c r="G30" s="82" t="s">
        <v>21</v>
      </c>
      <c r="H30" s="83" t="s">
        <v>21</v>
      </c>
      <c r="I30" s="84" t="s">
        <v>21</v>
      </c>
      <c r="J30" s="85" t="s">
        <v>21</v>
      </c>
      <c r="K30" s="86" t="s">
        <v>21</v>
      </c>
      <c r="L30" s="87" t="s">
        <v>21</v>
      </c>
      <c r="M30" s="88" t="s">
        <v>21</v>
      </c>
      <c r="N30" s="85" t="s">
        <v>21</v>
      </c>
      <c r="O30" s="86" t="s">
        <v>21</v>
      </c>
      <c r="P30" s="87" t="s">
        <v>21</v>
      </c>
      <c r="Q30" s="88" t="s">
        <v>21</v>
      </c>
      <c r="R30" s="96" t="s">
        <v>21</v>
      </c>
      <c r="S30" s="103" t="s">
        <v>21</v>
      </c>
      <c r="T30" s="114">
        <f>'Po kategorijama 2021-2022'!B30*7/45</f>
        <v>0</v>
      </c>
      <c r="U30" s="145">
        <f>('Po kategorijama 2021-2022'!I30-'Po kategorijama 2021-2022'!H30-'Po kategorijama 2021-2022'!G30)*7/45</f>
        <v>0.46666666666666667</v>
      </c>
      <c r="V30" s="146">
        <f>'Po kategorijama 2021-2022'!J30*7/45</f>
        <v>0</v>
      </c>
      <c r="W30" s="147">
        <f>('Po kategorijama 2021-2022'!Q30-'Po kategorijama 2021-2022'!O30-'Po kategorijama 2021-2022'!P30)*7/45</f>
        <v>0.46666666666666667</v>
      </c>
    </row>
    <row r="32" spans="1:23" x14ac:dyDescent="0.3">
      <c r="A32" s="13" t="s">
        <v>39</v>
      </c>
    </row>
    <row r="33" spans="1:4" x14ac:dyDescent="0.3">
      <c r="A33" s="13" t="s">
        <v>12</v>
      </c>
    </row>
    <row r="34" spans="1:4" x14ac:dyDescent="0.3">
      <c r="A34" s="170" t="s">
        <v>70</v>
      </c>
      <c r="B34" s="170"/>
      <c r="C34" s="170"/>
      <c r="D34" s="170"/>
    </row>
    <row r="35" spans="1:4" x14ac:dyDescent="0.3">
      <c r="A35" s="5" t="s">
        <v>30</v>
      </c>
    </row>
    <row r="36" spans="1:4" x14ac:dyDescent="0.3">
      <c r="A36" s="5" t="s">
        <v>32</v>
      </c>
    </row>
    <row r="37" spans="1:4" x14ac:dyDescent="0.3">
      <c r="A37" s="5" t="s">
        <v>49</v>
      </c>
    </row>
    <row r="38" spans="1:4" x14ac:dyDescent="0.3">
      <c r="A38" s="5" t="s">
        <v>50</v>
      </c>
    </row>
    <row r="39" spans="1:4" x14ac:dyDescent="0.3">
      <c r="A39" s="5" t="s">
        <v>51</v>
      </c>
    </row>
    <row r="41" spans="1:4" x14ac:dyDescent="0.3">
      <c r="A41" s="5" t="s">
        <v>72</v>
      </c>
    </row>
    <row r="42" spans="1:4" x14ac:dyDescent="0.3">
      <c r="A42" s="5" t="s">
        <v>73</v>
      </c>
    </row>
    <row r="43" spans="1:4" x14ac:dyDescent="0.3">
      <c r="A43" s="5" t="s">
        <v>76</v>
      </c>
    </row>
    <row r="44" spans="1:4" x14ac:dyDescent="0.3">
      <c r="A44" s="156"/>
      <c r="B44" s="156" t="s">
        <v>81</v>
      </c>
      <c r="C44" s="156" t="s">
        <v>82</v>
      </c>
    </row>
    <row r="45" spans="1:4" x14ac:dyDescent="0.3">
      <c r="A45" s="156" t="s">
        <v>74</v>
      </c>
      <c r="B45" s="157">
        <v>0.6</v>
      </c>
      <c r="C45" s="157">
        <v>3.2</v>
      </c>
    </row>
    <row r="46" spans="1:4" x14ac:dyDescent="0.3">
      <c r="A46" s="156" t="s">
        <v>75</v>
      </c>
      <c r="B46" s="157">
        <v>0.6</v>
      </c>
      <c r="C46" s="157">
        <v>1.9</v>
      </c>
    </row>
    <row r="47" spans="1:4" x14ac:dyDescent="0.3">
      <c r="A47" s="156" t="s">
        <v>77</v>
      </c>
      <c r="B47" s="157">
        <v>0.3</v>
      </c>
      <c r="C47" s="157">
        <v>3.5</v>
      </c>
    </row>
    <row r="48" spans="1:4" x14ac:dyDescent="0.3">
      <c r="A48" s="156" t="s">
        <v>4</v>
      </c>
      <c r="B48" s="157">
        <v>2.4</v>
      </c>
      <c r="C48" s="157">
        <v>5.0999999999999996</v>
      </c>
    </row>
    <row r="49" spans="1:3" x14ac:dyDescent="0.3">
      <c r="A49" s="156" t="s">
        <v>78</v>
      </c>
      <c r="B49" s="157">
        <v>1.6</v>
      </c>
      <c r="C49" s="157">
        <v>2.9</v>
      </c>
    </row>
    <row r="50" spans="1:3" x14ac:dyDescent="0.3">
      <c r="A50" s="156" t="s">
        <v>79</v>
      </c>
      <c r="B50" s="157">
        <v>0.8</v>
      </c>
      <c r="C50" s="157">
        <v>2.8</v>
      </c>
    </row>
    <row r="51" spans="1:3" x14ac:dyDescent="0.3">
      <c r="A51" s="156" t="s">
        <v>80</v>
      </c>
      <c r="B51" s="157">
        <v>0.9</v>
      </c>
      <c r="C51" s="157">
        <v>3.2</v>
      </c>
    </row>
  </sheetData>
  <mergeCells count="2">
    <mergeCell ref="X3:AB3"/>
    <mergeCell ref="A34:D34"/>
  </mergeCells>
  <phoneticPr fontId="6" type="noConversion"/>
  <pageMargins left="0.59055118110236227" right="0.59055118110236227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kategorijama 2021-2022</vt:lpstr>
      <vt:lpstr>Poređenje od 2013 do 2022</vt:lpstr>
      <vt:lpstr>'Poređenje od 2013 do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2020-06-13T12:03:04Z</cp:lastPrinted>
  <dcterms:created xsi:type="dcterms:W3CDTF">2016-04-05T04:59:32Z</dcterms:created>
  <dcterms:modified xsi:type="dcterms:W3CDTF">2022-04-02T10:57:25Z</dcterms:modified>
</cp:coreProperties>
</file>