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Poređenje od 2013 do 2016" sheetId="1" r:id="rId1"/>
    <sheet name="Po kategorijama 2015-2016" sheetId="2" r:id="rId2"/>
    <sheet name="Pre i posle izbora " sheetId="4" r:id="rId3"/>
    <sheet name="Pre i posle izbora - kategorije" sheetId="3" r:id="rId4"/>
  </sheets>
  <definedNames>
    <definedName name="_xlnm.Print_Titles" localSheetId="0">'Poređenje od 2013 do 2016'!$3:$3</definedName>
    <definedName name="_xlnm.Print_Titles" localSheetId="2">'Pre i posle izbora '!$3:$3</definedName>
  </definedNames>
  <calcPr calcId="124519"/>
</workbook>
</file>

<file path=xl/calcChain.xml><?xml version="1.0" encoding="utf-8"?>
<calcChain xmlns="http://schemas.openxmlformats.org/spreadsheetml/2006/main">
  <c r="K33" i="4"/>
  <c r="L33" i="1"/>
  <c r="L30"/>
  <c r="L29"/>
  <c r="L28"/>
  <c r="L27"/>
  <c r="L23"/>
  <c r="L22"/>
  <c r="L21"/>
  <c r="L18"/>
  <c r="L17"/>
  <c r="L16"/>
  <c r="L15"/>
  <c r="L12"/>
  <c r="L11"/>
  <c r="L9"/>
  <c r="L7"/>
  <c r="L33" i="2"/>
  <c r="L30"/>
  <c r="L29"/>
  <c r="L28"/>
  <c r="L27"/>
  <c r="L23"/>
  <c r="L22"/>
  <c r="L21"/>
  <c r="L18"/>
  <c r="L17"/>
  <c r="L16"/>
  <c r="L15"/>
  <c r="L12"/>
  <c r="L11"/>
  <c r="L9"/>
  <c r="L7"/>
  <c r="Q33" i="4"/>
  <c r="P33"/>
  <c r="O33"/>
  <c r="N33"/>
  <c r="L33"/>
  <c r="J33"/>
  <c r="I33"/>
  <c r="H33"/>
  <c r="G33"/>
  <c r="F33"/>
  <c r="E33"/>
  <c r="C33"/>
  <c r="B33"/>
  <c r="R32"/>
  <c r="S32" s="1"/>
  <c r="T32" s="1"/>
  <c r="M32"/>
  <c r="K32"/>
  <c r="D32"/>
  <c r="R31"/>
  <c r="S31" s="1"/>
  <c r="T31" s="1"/>
  <c r="M31"/>
  <c r="K31"/>
  <c r="D31"/>
  <c r="R30"/>
  <c r="S30" s="1"/>
  <c r="T30" s="1"/>
  <c r="V30" s="1"/>
  <c r="M30"/>
  <c r="U30" s="1"/>
  <c r="K30"/>
  <c r="D30"/>
  <c r="R29"/>
  <c r="S29" s="1"/>
  <c r="T29" s="1"/>
  <c r="V29" s="1"/>
  <c r="M29"/>
  <c r="U29" s="1"/>
  <c r="K29"/>
  <c r="D29"/>
  <c r="R28"/>
  <c r="S28" s="1"/>
  <c r="T28" s="1"/>
  <c r="M28"/>
  <c r="U28" s="1"/>
  <c r="K28"/>
  <c r="D28"/>
  <c r="R27"/>
  <c r="S27" s="1"/>
  <c r="T27" s="1"/>
  <c r="M27"/>
  <c r="U27" s="1"/>
  <c r="K27"/>
  <c r="D27"/>
  <c r="R26"/>
  <c r="S26" s="1"/>
  <c r="T26" s="1"/>
  <c r="M26"/>
  <c r="K26"/>
  <c r="D26"/>
  <c r="R25"/>
  <c r="S25" s="1"/>
  <c r="T25" s="1"/>
  <c r="M25"/>
  <c r="K25"/>
  <c r="D25"/>
  <c r="R24"/>
  <c r="S24" s="1"/>
  <c r="T24" s="1"/>
  <c r="M24"/>
  <c r="K24"/>
  <c r="D24"/>
  <c r="R23"/>
  <c r="S23" s="1"/>
  <c r="T23" s="1"/>
  <c r="M23"/>
  <c r="U23" s="1"/>
  <c r="K23"/>
  <c r="D23"/>
  <c r="R22"/>
  <c r="S22" s="1"/>
  <c r="T22" s="1"/>
  <c r="M22"/>
  <c r="U22" s="1"/>
  <c r="K22"/>
  <c r="D22"/>
  <c r="R21"/>
  <c r="S21" s="1"/>
  <c r="T21" s="1"/>
  <c r="V21" s="1"/>
  <c r="M21"/>
  <c r="U21" s="1"/>
  <c r="K21"/>
  <c r="R20"/>
  <c r="S20" s="1"/>
  <c r="T20" s="1"/>
  <c r="M20"/>
  <c r="K20"/>
  <c r="D20"/>
  <c r="S19"/>
  <c r="T19" s="1"/>
  <c r="R19"/>
  <c r="M19"/>
  <c r="K19"/>
  <c r="D19"/>
  <c r="R18"/>
  <c r="S18" s="1"/>
  <c r="T18" s="1"/>
  <c r="V18" s="1"/>
  <c r="M18"/>
  <c r="U18" s="1"/>
  <c r="K18"/>
  <c r="D18"/>
  <c r="R17"/>
  <c r="S17" s="1"/>
  <c r="T17" s="1"/>
  <c r="V17" s="1"/>
  <c r="M17"/>
  <c r="U17" s="1"/>
  <c r="K17"/>
  <c r="D17"/>
  <c r="S16"/>
  <c r="T16" s="1"/>
  <c r="V16" s="1"/>
  <c r="R16"/>
  <c r="M16"/>
  <c r="U16" s="1"/>
  <c r="K16"/>
  <c r="D16"/>
  <c r="R15"/>
  <c r="S15" s="1"/>
  <c r="T15" s="1"/>
  <c r="V15" s="1"/>
  <c r="M15"/>
  <c r="U15" s="1"/>
  <c r="K15"/>
  <c r="D15"/>
  <c r="R14"/>
  <c r="S14" s="1"/>
  <c r="T14" s="1"/>
  <c r="M14"/>
  <c r="K14"/>
  <c r="D14"/>
  <c r="R13"/>
  <c r="S13" s="1"/>
  <c r="T13" s="1"/>
  <c r="M13"/>
  <c r="K13"/>
  <c r="D13"/>
  <c r="R12"/>
  <c r="S12" s="1"/>
  <c r="T12" s="1"/>
  <c r="V12" s="1"/>
  <c r="M12"/>
  <c r="U12" s="1"/>
  <c r="K12"/>
  <c r="D12"/>
  <c r="R11"/>
  <c r="S11" s="1"/>
  <c r="T11" s="1"/>
  <c r="V11" s="1"/>
  <c r="M11"/>
  <c r="U11" s="1"/>
  <c r="K11"/>
  <c r="D11"/>
  <c r="R10"/>
  <c r="S10" s="1"/>
  <c r="T10" s="1"/>
  <c r="M10"/>
  <c r="K10"/>
  <c r="D10"/>
  <c r="R9"/>
  <c r="S9" s="1"/>
  <c r="T9" s="1"/>
  <c r="V9" s="1"/>
  <c r="M9"/>
  <c r="U9" s="1"/>
  <c r="K9"/>
  <c r="D9"/>
  <c r="R8"/>
  <c r="S8" s="1"/>
  <c r="T8" s="1"/>
  <c r="V8" s="1"/>
  <c r="M8"/>
  <c r="K8"/>
  <c r="D8"/>
  <c r="R7"/>
  <c r="S7" s="1"/>
  <c r="T7" s="1"/>
  <c r="V7" s="1"/>
  <c r="M7"/>
  <c r="U7" s="1"/>
  <c r="K7"/>
  <c r="D7"/>
  <c r="R6"/>
  <c r="S6" s="1"/>
  <c r="T6" s="1"/>
  <c r="M6"/>
  <c r="K6"/>
  <c r="D6"/>
  <c r="R5"/>
  <c r="R33" s="1"/>
  <c r="M5"/>
  <c r="M33" s="1"/>
  <c r="U33" s="1"/>
  <c r="K5"/>
  <c r="D5"/>
  <c r="D33" s="1"/>
  <c r="V28" i="3"/>
  <c r="V27"/>
  <c r="V16"/>
  <c r="V14"/>
  <c r="V13"/>
  <c r="V9"/>
  <c r="V6"/>
  <c r="V7"/>
  <c r="V5"/>
  <c r="U28"/>
  <c r="U27"/>
  <c r="U26"/>
  <c r="U25"/>
  <c r="U21"/>
  <c r="U20"/>
  <c r="U19"/>
  <c r="U16"/>
  <c r="U14"/>
  <c r="U13"/>
  <c r="U10"/>
  <c r="U9"/>
  <c r="U7"/>
  <c r="U5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S11" s="1"/>
  <c r="T11" s="1"/>
  <c r="R10"/>
  <c r="R9"/>
  <c r="R8"/>
  <c r="R7"/>
  <c r="R6"/>
  <c r="R5"/>
  <c r="R4"/>
  <c r="R3"/>
  <c r="H21" i="1"/>
  <c r="G33" i="2"/>
  <c r="B33"/>
  <c r="M30" i="3"/>
  <c r="M26"/>
  <c r="M24"/>
  <c r="M22"/>
  <c r="M19"/>
  <c r="M29"/>
  <c r="M28"/>
  <c r="M21"/>
  <c r="M18"/>
  <c r="M17"/>
  <c r="M16"/>
  <c r="M15"/>
  <c r="U15" s="1"/>
  <c r="M14"/>
  <c r="M13"/>
  <c r="M12"/>
  <c r="M11"/>
  <c r="M10"/>
  <c r="M9"/>
  <c r="M8"/>
  <c r="M7"/>
  <c r="M6"/>
  <c r="M5"/>
  <c r="M4"/>
  <c r="M27"/>
  <c r="M25"/>
  <c r="M23"/>
  <c r="M20"/>
  <c r="M3"/>
  <c r="S30"/>
  <c r="T30" s="1"/>
  <c r="S26"/>
  <c r="T26" s="1"/>
  <c r="S24"/>
  <c r="T24" s="1"/>
  <c r="S22"/>
  <c r="T22" s="1"/>
  <c r="S19"/>
  <c r="S27"/>
  <c r="T27" s="1"/>
  <c r="S25"/>
  <c r="T25" s="1"/>
  <c r="S23"/>
  <c r="T23" s="1"/>
  <c r="S20"/>
  <c r="T20" s="1"/>
  <c r="S29"/>
  <c r="T29" s="1"/>
  <c r="S28"/>
  <c r="T28" s="1"/>
  <c r="S21"/>
  <c r="T21" s="1"/>
  <c r="S18"/>
  <c r="T18" s="1"/>
  <c r="S17"/>
  <c r="T17" s="1"/>
  <c r="S16"/>
  <c r="T16" s="1"/>
  <c r="S15"/>
  <c r="T15" s="1"/>
  <c r="V15" s="1"/>
  <c r="S14"/>
  <c r="T14" s="1"/>
  <c r="S13"/>
  <c r="T13" s="1"/>
  <c r="S12"/>
  <c r="T12" s="1"/>
  <c r="S10"/>
  <c r="T10" s="1"/>
  <c r="V10" s="1"/>
  <c r="S9"/>
  <c r="T9" s="1"/>
  <c r="S8"/>
  <c r="T8" s="1"/>
  <c r="S7"/>
  <c r="T7" s="1"/>
  <c r="S6"/>
  <c r="T6" s="1"/>
  <c r="S5"/>
  <c r="T5" s="1"/>
  <c r="S4"/>
  <c r="T4" s="1"/>
  <c r="S3"/>
  <c r="T3" s="1"/>
  <c r="K30"/>
  <c r="K26"/>
  <c r="K24"/>
  <c r="K22"/>
  <c r="K19"/>
  <c r="K27"/>
  <c r="K25"/>
  <c r="K23"/>
  <c r="K20"/>
  <c r="K29"/>
  <c r="K28"/>
  <c r="K21"/>
  <c r="K18"/>
  <c r="K17"/>
  <c r="K16"/>
  <c r="K15"/>
  <c r="K14"/>
  <c r="K13"/>
  <c r="K12"/>
  <c r="K11"/>
  <c r="K10"/>
  <c r="K9"/>
  <c r="K8"/>
  <c r="K7"/>
  <c r="K6"/>
  <c r="K5"/>
  <c r="K4"/>
  <c r="K3"/>
  <c r="Q31"/>
  <c r="P31"/>
  <c r="O31"/>
  <c r="N31"/>
  <c r="I31"/>
  <c r="H31"/>
  <c r="G31"/>
  <c r="F31"/>
  <c r="L31"/>
  <c r="E31"/>
  <c r="K31" s="1"/>
  <c r="J31"/>
  <c r="B31"/>
  <c r="C31"/>
  <c r="D30"/>
  <c r="D29"/>
  <c r="D28"/>
  <c r="D27"/>
  <c r="D26"/>
  <c r="D25"/>
  <c r="D24"/>
  <c r="D23"/>
  <c r="D22"/>
  <c r="D21"/>
  <c r="D20"/>
  <c r="D18"/>
  <c r="D17"/>
  <c r="D16"/>
  <c r="D15"/>
  <c r="D14"/>
  <c r="D13"/>
  <c r="D12"/>
  <c r="D11"/>
  <c r="D10"/>
  <c r="D9"/>
  <c r="D8"/>
  <c r="D7"/>
  <c r="D6"/>
  <c r="D5"/>
  <c r="D4"/>
  <c r="D3"/>
  <c r="J33" i="1"/>
  <c r="I33"/>
  <c r="F33"/>
  <c r="G33"/>
  <c r="K21"/>
  <c r="K32"/>
  <c r="K31"/>
  <c r="K30"/>
  <c r="K29"/>
  <c r="K28"/>
  <c r="K27"/>
  <c r="K26"/>
  <c r="K25"/>
  <c r="K24"/>
  <c r="K23"/>
  <c r="K22"/>
  <c r="K20"/>
  <c r="K19"/>
  <c r="K18"/>
  <c r="K17"/>
  <c r="K16"/>
  <c r="K15"/>
  <c r="K14"/>
  <c r="K13"/>
  <c r="K12"/>
  <c r="K11"/>
  <c r="K10"/>
  <c r="K9"/>
  <c r="K8"/>
  <c r="K7"/>
  <c r="K6"/>
  <c r="H32"/>
  <c r="H31"/>
  <c r="H30"/>
  <c r="H29"/>
  <c r="H28"/>
  <c r="H27"/>
  <c r="H26"/>
  <c r="H25"/>
  <c r="H24"/>
  <c r="H23"/>
  <c r="H22"/>
  <c r="H20"/>
  <c r="H19"/>
  <c r="H18"/>
  <c r="H17"/>
  <c r="H16"/>
  <c r="H15"/>
  <c r="H14"/>
  <c r="H13"/>
  <c r="H12"/>
  <c r="H11"/>
  <c r="H10"/>
  <c r="H9"/>
  <c r="H8"/>
  <c r="H7"/>
  <c r="H6"/>
  <c r="H5"/>
  <c r="H33" s="1"/>
  <c r="K5"/>
  <c r="M31" i="3" l="1"/>
  <c r="U31" s="1"/>
  <c r="S5" i="4"/>
  <c r="S31" i="3"/>
  <c r="T19"/>
  <c r="R31"/>
  <c r="D31"/>
  <c r="K33" i="1"/>
  <c r="T31" i="3" l="1"/>
  <c r="V31" s="1"/>
  <c r="V19"/>
  <c r="S33" i="4"/>
  <c r="T5"/>
  <c r="T33" s="1"/>
  <c r="V33" s="1"/>
</calcChain>
</file>

<file path=xl/sharedStrings.xml><?xml version="1.0" encoding="utf-8"?>
<sst xmlns="http://schemas.openxmlformats.org/spreadsheetml/2006/main" count="203" uniqueCount="83">
  <si>
    <t>Velimir Ilić</t>
  </si>
  <si>
    <t>Marko Đurić</t>
  </si>
  <si>
    <t>Stojan Nikolić</t>
  </si>
  <si>
    <t>2015 ost</t>
  </si>
  <si>
    <t>2015 pr</t>
  </si>
  <si>
    <t>2016 ost</t>
  </si>
  <si>
    <t>2016 pr</t>
  </si>
  <si>
    <t>2013 pr</t>
  </si>
  <si>
    <t>2014 pr</t>
  </si>
  <si>
    <t>2013 ost</t>
  </si>
  <si>
    <t>2014 ost</t>
  </si>
  <si>
    <t>2015 uk</t>
  </si>
  <si>
    <t>2016 uk</t>
  </si>
  <si>
    <t>2x</t>
  </si>
  <si>
    <t>1,8x</t>
  </si>
  <si>
    <t>3x</t>
  </si>
  <si>
    <t>1,9x</t>
  </si>
  <si>
    <t>4x</t>
  </si>
  <si>
    <t>1,5x</t>
  </si>
  <si>
    <t>1,7x</t>
  </si>
  <si>
    <t>11x</t>
  </si>
  <si>
    <t>3,3x</t>
  </si>
  <si>
    <t>3,5x</t>
  </si>
  <si>
    <t>6,7x</t>
  </si>
  <si>
    <t>8x</t>
  </si>
  <si>
    <t>2,9x</t>
  </si>
  <si>
    <t>Tomislav Nikolić</t>
  </si>
  <si>
    <t>Maja Gojković</t>
  </si>
  <si>
    <t>Aleksandar Vučić</t>
  </si>
  <si>
    <t>Ivica Dačić</t>
  </si>
  <si>
    <t>Zorana Mihajlović</t>
  </si>
  <si>
    <t>Rasim Ljajić</t>
  </si>
  <si>
    <t>Željko Sertić</t>
  </si>
  <si>
    <t>Snežana Bogosavljević Bošković</t>
  </si>
  <si>
    <t>Aleksandar Antić</t>
  </si>
  <si>
    <t>Nikola Selaković</t>
  </si>
  <si>
    <t>Nebojša Stefanović</t>
  </si>
  <si>
    <t>Zlatibor Lončar</t>
  </si>
  <si>
    <t>Aleksandar Vulin</t>
  </si>
  <si>
    <t>Vanja Udovičić</t>
  </si>
  <si>
    <t>Jadranka Joksimović</t>
  </si>
  <si>
    <t>Bojan Pajtić</t>
  </si>
  <si>
    <t>Miroslav Vasin</t>
  </si>
  <si>
    <t>Vesna Kopitović</t>
  </si>
  <si>
    <t>Milan Krkobabić</t>
  </si>
  <si>
    <t>Dušan Bajatović</t>
  </si>
  <si>
    <t>Siniša Mali</t>
  </si>
  <si>
    <t>Goran Vesić</t>
  </si>
  <si>
    <t>Srđan Kolarić</t>
  </si>
  <si>
    <t>Dejan Matić</t>
  </si>
  <si>
    <t>Edip Šerifov</t>
  </si>
  <si>
    <t>2015 ostale aktivnosti</t>
  </si>
  <si>
    <t>2015 promotivne aktivnosti</t>
  </si>
  <si>
    <t>*kategorije aktivnosti:</t>
  </si>
  <si>
    <t xml:space="preserve">*  1 - Promotivne aktivnosti  (posete firmama, školama, bolnicama, sudovima, otvaranje fabrika, gradilišta, sajmova, potpisivanja ugovora i memoranduma o izgradnji i ulaganju, stipendiranju, predstavljanje planova izgradnje, uručenje stipendija, pomoći i poklona, razgovor sa građanima, radnicima)
</t>
  </si>
  <si>
    <t xml:space="preserve">2 - Sastanci u inostranstvu  
3 - Sastanci (u kabinetu) 
4 Sastanci na terenu (sa domaćim zvaničnicima) 
5 - Manifestacije (konferencije, skupovi) </t>
  </si>
  <si>
    <t xml:space="preserve">2015 ukupno </t>
  </si>
  <si>
    <t>2016 ostale aktivnosti pre izbora po kategorijama *</t>
  </si>
  <si>
    <t>2016 ostale aktivnosti posle izbora po kategorijama *</t>
  </si>
  <si>
    <r>
      <t xml:space="preserve">2016 pre izbora </t>
    </r>
    <r>
      <rPr>
        <b/>
        <sz val="11"/>
        <color theme="1"/>
        <rFont val="Calibri"/>
        <family val="2"/>
        <scheme val="minor"/>
      </rPr>
      <t>UKUPNO</t>
    </r>
  </si>
  <si>
    <t>2016 ostale aktivnosti (2-5) posle izbora UKUPNO</t>
  </si>
  <si>
    <t>2016 ostale aktivnosti (2-5) pre izbora UKUPNO</t>
  </si>
  <si>
    <r>
      <t xml:space="preserve">2016 posle izbora </t>
    </r>
    <r>
      <rPr>
        <b/>
        <sz val="11"/>
        <color theme="1"/>
        <rFont val="Calibri"/>
        <family val="2"/>
        <scheme val="minor"/>
      </rPr>
      <t>UKUPNO</t>
    </r>
  </si>
  <si>
    <r>
      <t xml:space="preserve">2016 </t>
    </r>
    <r>
      <rPr>
        <b/>
        <sz val="11"/>
        <color theme="1"/>
        <rFont val="Calibri"/>
        <family val="2"/>
        <scheme val="minor"/>
      </rPr>
      <t>promotivne aktivnosti posle izbora</t>
    </r>
  </si>
  <si>
    <r>
      <t xml:space="preserve">2016 </t>
    </r>
    <r>
      <rPr>
        <b/>
        <sz val="11"/>
        <color theme="1"/>
        <rFont val="Calibri"/>
        <family val="2"/>
        <scheme val="minor"/>
      </rPr>
      <t>promotivne aktivnosti pre izbora</t>
    </r>
  </si>
  <si>
    <r>
      <t xml:space="preserve">2016 posle izbora </t>
    </r>
    <r>
      <rPr>
        <b/>
        <sz val="11"/>
        <color theme="1"/>
        <rFont val="Calibri"/>
        <family val="2"/>
        <scheme val="minor"/>
      </rPr>
      <t>UKUPNO sa korekcijom **</t>
    </r>
  </si>
  <si>
    <r>
      <t xml:space="preserve">2016 </t>
    </r>
    <r>
      <rPr>
        <b/>
        <sz val="11"/>
        <color theme="1"/>
        <rFont val="Calibri"/>
        <family val="2"/>
        <scheme val="minor"/>
      </rPr>
      <t>promotivne aktivnosti posle izbora sa korekcijom **</t>
    </r>
  </si>
  <si>
    <t>odnos promotivnih pre i posle izbora</t>
  </si>
  <si>
    <t>odnos ukupnog broja aktivnosti pre i posle izbora</t>
  </si>
  <si>
    <t>** Monitoring postizbornih aktivnosti obuhvatio je upola kraći period nego monitoring predizbornih aktivnosti (tri nedelje), te je dobijeni rezultat, radi statističkih poređenja pomnožen sa dva</t>
  </si>
  <si>
    <t>2,95x</t>
  </si>
  <si>
    <t>pr - promotivne aktivnosti</t>
  </si>
  <si>
    <t>(procentualno smanjenje broja promotivnih)</t>
  </si>
  <si>
    <t>(procentualno smanjenje ukupnog broja)</t>
  </si>
  <si>
    <t>Procentualno smanjenje broja promotivnih pre i posle izbora</t>
  </si>
  <si>
    <t>Procentualno smanjenje ukupnog broja aktivnosti pre i posle izbora</t>
  </si>
  <si>
    <t>** Obračunato kod funkcionera koji su imali bar 10 promotivnih aktivnosti</t>
  </si>
  <si>
    <t xml:space="preserve">Rast broja promotivnih aktivnosti u odnosu na 2015** </t>
  </si>
  <si>
    <t>Rast broja promotivnih aktivnosti u kampanji 2016 odnosu na isti period 2015 (obračunato kod funkcionera koji su imali bar 10 promotivnih aktivnosti)</t>
  </si>
  <si>
    <t>ost - zbirno aktivnosti koje ne spadaju u kategoriju "promotivne" (objašnjenje u worksheet-u "Po kategorijama 2015-2016")</t>
  </si>
  <si>
    <t>Poređenje funkcionerske aktivnosti 2013-2016</t>
  </si>
  <si>
    <t>Poređenje funkcionerske aktivnosti po kategorijama 2015-2016</t>
  </si>
  <si>
    <t>Poređenje funkcionerske aktivnosti pre i posle izbora 2016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</si>
</sst>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/>
    <xf numFmtId="0" fontId="0" fillId="0" borderId="20" xfId="0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5" xfId="0" applyBorder="1" applyAlignment="1">
      <alignment wrapText="1"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0" fillId="0" borderId="4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/>
    <xf numFmtId="0" fontId="0" fillId="0" borderId="7" xfId="0" applyBorder="1"/>
    <xf numFmtId="0" fontId="0" fillId="0" borderId="18" xfId="0" applyBorder="1"/>
    <xf numFmtId="0" fontId="0" fillId="0" borderId="12" xfId="0" applyBorder="1"/>
    <xf numFmtId="0" fontId="0" fillId="0" borderId="3" xfId="0" applyBorder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55" xfId="0" applyBorder="1"/>
    <xf numFmtId="0" fontId="0" fillId="0" borderId="56" xfId="0" applyBorder="1"/>
    <xf numFmtId="0" fontId="0" fillId="0" borderId="21" xfId="0" applyBorder="1"/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8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0" xfId="0" applyNumberFormat="1" applyAlignment="1">
      <alignment horizontal="left" vertical="top" wrapText="1"/>
    </xf>
    <xf numFmtId="0" fontId="0" fillId="0" borderId="49" xfId="0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1" fillId="0" borderId="4" xfId="0" applyNumberFormat="1" applyFont="1" applyBorder="1" applyAlignment="1">
      <alignment horizontal="left" vertical="center"/>
    </xf>
    <xf numFmtId="1" fontId="0" fillId="0" borderId="4" xfId="0" applyNumberFormat="1" applyBorder="1" applyAlignment="1">
      <alignment horizontal="left" vertical="center"/>
    </xf>
    <xf numFmtId="1" fontId="4" fillId="0" borderId="4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 wrapText="1"/>
    </xf>
    <xf numFmtId="1" fontId="0" fillId="0" borderId="2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1" fillId="0" borderId="2" xfId="0" applyNumberFormat="1" applyFont="1" applyBorder="1" applyAlignment="1">
      <alignment horizontal="left" vertical="center"/>
    </xf>
    <xf numFmtId="1" fontId="1" fillId="0" borderId="6" xfId="0" applyNumberFormat="1" applyFont="1" applyBorder="1" applyAlignment="1">
      <alignment horizontal="left" vertical="center"/>
    </xf>
    <xf numFmtId="0" fontId="0" fillId="0" borderId="5" xfId="0" applyBorder="1" applyAlignment="1">
      <alignment horizontal="left"/>
    </xf>
    <xf numFmtId="1" fontId="0" fillId="0" borderId="18" xfId="0" applyNumberFormat="1" applyBorder="1" applyAlignment="1">
      <alignment horizontal="right" vertical="center"/>
    </xf>
    <xf numFmtId="1" fontId="0" fillId="0" borderId="12" xfId="0" applyNumberFormat="1" applyBorder="1" applyAlignment="1">
      <alignment horizontal="right" vertical="center"/>
    </xf>
    <xf numFmtId="1" fontId="0" fillId="0" borderId="5" xfId="0" applyNumberFormat="1" applyBorder="1" applyAlignment="1">
      <alignment horizontal="right" vertical="center"/>
    </xf>
    <xf numFmtId="1" fontId="1" fillId="0" borderId="5" xfId="0" applyNumberFormat="1" applyFont="1" applyBorder="1" applyAlignment="1">
      <alignment horizontal="left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50" xfId="0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51" xfId="0" applyFill="1" applyBorder="1" applyAlignment="1">
      <alignment horizontal="center" vertical="center" textRotation="90" wrapText="1"/>
    </xf>
    <xf numFmtId="0" fontId="0" fillId="0" borderId="27" xfId="0" applyBorder="1" applyAlignment="1">
      <alignment vertical="center" textRotation="90" wrapText="1"/>
    </xf>
    <xf numFmtId="0" fontId="0" fillId="0" borderId="1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" fontId="0" fillId="0" borderId="7" xfId="0" applyNumberFormat="1" applyBorder="1" applyAlignment="1">
      <alignment horizontal="right" vertic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2" xfId="0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9" fontId="0" fillId="0" borderId="52" xfId="0" applyNumberFormat="1" applyBorder="1" applyAlignment="1">
      <alignment horizontal="center" vertical="center"/>
    </xf>
    <xf numFmtId="9" fontId="0" fillId="0" borderId="58" xfId="0" applyNumberFormat="1" applyBorder="1" applyAlignment="1">
      <alignment horizontal="center" vertical="center"/>
    </xf>
    <xf numFmtId="9" fontId="0" fillId="0" borderId="59" xfId="0" applyNumberFormat="1" applyBorder="1" applyAlignment="1">
      <alignment horizontal="center" vertical="center"/>
    </xf>
    <xf numFmtId="9" fontId="0" fillId="0" borderId="60" xfId="0" applyNumberFormat="1" applyBorder="1" applyAlignment="1">
      <alignment horizontal="center" vertical="center"/>
    </xf>
    <xf numFmtId="0" fontId="0" fillId="0" borderId="16" xfId="0" applyBorder="1"/>
    <xf numFmtId="9" fontId="0" fillId="0" borderId="65" xfId="0" applyNumberForma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35" xfId="0" applyBorder="1"/>
    <xf numFmtId="0" fontId="0" fillId="0" borderId="6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/>
    </xf>
    <xf numFmtId="9" fontId="0" fillId="0" borderId="39" xfId="0" applyNumberFormat="1" applyBorder="1" applyAlignment="1">
      <alignment horizontal="center" vertical="center"/>
    </xf>
    <xf numFmtId="9" fontId="0" fillId="0" borderId="43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61" xfId="0" applyNumberFormat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9" fontId="0" fillId="0" borderId="67" xfId="0" applyNumberForma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243840</xdr:colOff>
      <xdr:row>36</xdr:row>
      <xdr:rowOff>106679</xdr:rowOff>
    </xdr:from>
    <xdr:to>
      <xdr:col>10</xdr:col>
      <xdr:colOff>586740</xdr:colOff>
      <xdr:row>39</xdr:row>
      <xdr:rowOff>12086</xdr:rowOff>
    </xdr:to>
    <xdr:pic>
      <xdr:nvPicPr>
        <xdr:cNvPr id="1025" name="Picture 1" descr="ts-logo-izb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95900" y="10363199"/>
          <a:ext cx="2194560" cy="45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175260</xdr:colOff>
      <xdr:row>33</xdr:row>
      <xdr:rowOff>518160</xdr:rowOff>
    </xdr:from>
    <xdr:to>
      <xdr:col>12</xdr:col>
      <xdr:colOff>274320</xdr:colOff>
      <xdr:row>33</xdr:row>
      <xdr:rowOff>956441</xdr:rowOff>
    </xdr:to>
    <xdr:pic>
      <xdr:nvPicPr>
        <xdr:cNvPr id="2049" name="Picture 1" descr="ts-logo-izb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7880" y="6652260"/>
          <a:ext cx="2118360" cy="438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121919</xdr:colOff>
      <xdr:row>35</xdr:row>
      <xdr:rowOff>114300</xdr:rowOff>
    </xdr:from>
    <xdr:to>
      <xdr:col>21</xdr:col>
      <xdr:colOff>591820</xdr:colOff>
      <xdr:row>35</xdr:row>
      <xdr:rowOff>495300</xdr:rowOff>
    </xdr:to>
    <xdr:pic>
      <xdr:nvPicPr>
        <xdr:cNvPr id="3073" name="Picture 1" descr="ts-logo-izb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32219" y="7559040"/>
          <a:ext cx="1841501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>
      <pane ySplit="3" topLeftCell="A16" activePane="bottomLeft" state="frozen"/>
      <selection pane="bottomLeft" activeCell="O7" sqref="O7"/>
    </sheetView>
  </sheetViews>
  <sheetFormatPr defaultRowHeight="15"/>
  <cols>
    <col min="1" max="1" width="19.7109375" customWidth="1"/>
    <col min="2" max="10" width="9" customWidth="1"/>
    <col min="12" max="12" width="31" style="32" hidden="1" customWidth="1"/>
    <col min="13" max="13" width="0" style="32" hidden="1" customWidth="1"/>
  </cols>
  <sheetData>
    <row r="1" spans="1:13" ht="15.75">
      <c r="C1" s="202" t="s">
        <v>80</v>
      </c>
      <c r="D1" s="202"/>
      <c r="E1" s="202"/>
      <c r="F1" s="202"/>
      <c r="G1" s="202"/>
      <c r="H1" s="202"/>
      <c r="I1" s="202"/>
    </row>
    <row r="2" spans="1:13" ht="15.75" thickBot="1"/>
    <row r="3" spans="1:13" ht="60.75" customHeight="1" thickBot="1">
      <c r="A3" s="6"/>
      <c r="B3" s="7" t="s">
        <v>9</v>
      </c>
      <c r="C3" s="7" t="s">
        <v>7</v>
      </c>
      <c r="D3" s="7" t="s">
        <v>10</v>
      </c>
      <c r="E3" s="7" t="s">
        <v>8</v>
      </c>
      <c r="F3" s="181" t="s">
        <v>3</v>
      </c>
      <c r="G3" s="181" t="s">
        <v>4</v>
      </c>
      <c r="H3" s="182" t="s">
        <v>11</v>
      </c>
      <c r="I3" s="128" t="s">
        <v>5</v>
      </c>
      <c r="J3" s="181" t="s">
        <v>6</v>
      </c>
      <c r="K3" s="87" t="s">
        <v>12</v>
      </c>
      <c r="L3" s="200" t="s">
        <v>78</v>
      </c>
      <c r="M3" s="201"/>
    </row>
    <row r="4" spans="1:13" ht="60.75" hidden="1" customHeight="1" thickBot="1">
      <c r="A4" s="107"/>
      <c r="B4" s="108"/>
      <c r="C4" s="109"/>
      <c r="D4" s="108"/>
      <c r="E4" s="109"/>
      <c r="F4" s="178"/>
      <c r="G4" s="179"/>
      <c r="H4" s="180"/>
      <c r="I4" s="196"/>
      <c r="J4" s="180"/>
      <c r="K4" s="197"/>
      <c r="L4" s="31"/>
    </row>
    <row r="5" spans="1:13" ht="24.75" customHeight="1">
      <c r="A5" s="5" t="s">
        <v>26</v>
      </c>
      <c r="B5" s="8">
        <v>25</v>
      </c>
      <c r="C5" s="9">
        <v>0</v>
      </c>
      <c r="D5" s="8">
        <v>28</v>
      </c>
      <c r="E5" s="21">
        <v>2</v>
      </c>
      <c r="F5" s="14">
        <v>14</v>
      </c>
      <c r="G5" s="25">
        <v>0</v>
      </c>
      <c r="H5" s="27">
        <f>SUM(F5:G5)</f>
        <v>14</v>
      </c>
      <c r="I5" s="14">
        <v>15</v>
      </c>
      <c r="J5" s="25">
        <v>1</v>
      </c>
      <c r="K5" s="15">
        <f>SUM(I5:J5)</f>
        <v>16</v>
      </c>
      <c r="L5" s="183"/>
      <c r="M5" s="15"/>
    </row>
    <row r="6" spans="1:13" ht="24.75" customHeight="1">
      <c r="A6" s="1" t="s">
        <v>27</v>
      </c>
      <c r="B6" s="10"/>
      <c r="C6" s="11"/>
      <c r="D6" s="10"/>
      <c r="E6" s="22"/>
      <c r="F6" s="10">
        <v>6</v>
      </c>
      <c r="G6" s="24">
        <v>0</v>
      </c>
      <c r="H6" s="22">
        <f>SUM(F6:G6)</f>
        <v>6</v>
      </c>
      <c r="I6" s="10">
        <v>6</v>
      </c>
      <c r="J6" s="24">
        <v>3</v>
      </c>
      <c r="K6" s="11">
        <f t="shared" ref="K6:K32" si="0">SUM(I6:J6)</f>
        <v>9</v>
      </c>
      <c r="L6" s="184"/>
      <c r="M6" s="11"/>
    </row>
    <row r="7" spans="1:13" ht="24.75" customHeight="1">
      <c r="A7" s="1" t="s">
        <v>28</v>
      </c>
      <c r="B7" s="10">
        <v>15</v>
      </c>
      <c r="C7" s="11">
        <v>1</v>
      </c>
      <c r="D7" s="10">
        <v>17</v>
      </c>
      <c r="E7" s="22">
        <v>17</v>
      </c>
      <c r="F7" s="10">
        <v>39</v>
      </c>
      <c r="G7" s="24">
        <v>10</v>
      </c>
      <c r="H7" s="22">
        <f t="shared" ref="H7:H32" si="1">SUM(F7:G7)</f>
        <v>49</v>
      </c>
      <c r="I7" s="10">
        <v>30</v>
      </c>
      <c r="J7" s="33">
        <v>20</v>
      </c>
      <c r="K7" s="11">
        <f t="shared" si="0"/>
        <v>50</v>
      </c>
      <c r="L7" s="185">
        <f>(J7/G7-1)</f>
        <v>1</v>
      </c>
      <c r="M7" s="11" t="s">
        <v>13</v>
      </c>
    </row>
    <row r="8" spans="1:13" ht="24.75" customHeight="1">
      <c r="A8" s="1" t="s">
        <v>29</v>
      </c>
      <c r="B8" s="10">
        <v>39</v>
      </c>
      <c r="C8" s="11">
        <v>2</v>
      </c>
      <c r="D8" s="10">
        <v>39</v>
      </c>
      <c r="E8" s="22">
        <v>8</v>
      </c>
      <c r="F8" s="10">
        <v>35</v>
      </c>
      <c r="G8" s="24">
        <v>0</v>
      </c>
      <c r="H8" s="22">
        <f t="shared" si="1"/>
        <v>35</v>
      </c>
      <c r="I8" s="10">
        <v>17</v>
      </c>
      <c r="J8" s="24">
        <v>3</v>
      </c>
      <c r="K8" s="11">
        <f t="shared" si="0"/>
        <v>20</v>
      </c>
      <c r="L8" s="184"/>
      <c r="M8" s="11"/>
    </row>
    <row r="9" spans="1:13" ht="24.75" customHeight="1">
      <c r="A9" s="1" t="s">
        <v>30</v>
      </c>
      <c r="B9" s="10">
        <v>18</v>
      </c>
      <c r="C9" s="11">
        <v>1</v>
      </c>
      <c r="D9" s="10">
        <v>16</v>
      </c>
      <c r="E9" s="22">
        <v>36</v>
      </c>
      <c r="F9" s="10">
        <v>16</v>
      </c>
      <c r="G9" s="24">
        <v>11</v>
      </c>
      <c r="H9" s="22">
        <f t="shared" si="1"/>
        <v>27</v>
      </c>
      <c r="I9" s="10">
        <v>14</v>
      </c>
      <c r="J9" s="33">
        <v>20</v>
      </c>
      <c r="K9" s="11">
        <f t="shared" si="0"/>
        <v>34</v>
      </c>
      <c r="L9" s="185">
        <f>(J9/G9-1)</f>
        <v>0.81818181818181812</v>
      </c>
      <c r="M9" s="11" t="s">
        <v>14</v>
      </c>
    </row>
    <row r="10" spans="1:13" ht="24.75" customHeight="1">
      <c r="A10" s="1" t="s">
        <v>31</v>
      </c>
      <c r="B10" s="10">
        <v>11</v>
      </c>
      <c r="C10" s="11">
        <v>2</v>
      </c>
      <c r="D10" s="10">
        <v>5</v>
      </c>
      <c r="E10" s="22">
        <v>5</v>
      </c>
      <c r="F10" s="10">
        <v>4</v>
      </c>
      <c r="G10" s="24">
        <v>2</v>
      </c>
      <c r="H10" s="22">
        <f t="shared" si="1"/>
        <v>6</v>
      </c>
      <c r="I10" s="10">
        <v>3</v>
      </c>
      <c r="J10" s="24">
        <v>9</v>
      </c>
      <c r="K10" s="11">
        <f t="shared" si="0"/>
        <v>12</v>
      </c>
      <c r="L10" s="184"/>
      <c r="M10" s="11"/>
    </row>
    <row r="11" spans="1:13" ht="24.75" customHeight="1">
      <c r="A11" s="1" t="s">
        <v>32</v>
      </c>
      <c r="B11" s="10"/>
      <c r="C11" s="11"/>
      <c r="D11" s="10"/>
      <c r="E11" s="22"/>
      <c r="F11" s="10">
        <v>6</v>
      </c>
      <c r="G11" s="24">
        <v>4</v>
      </c>
      <c r="H11" s="22">
        <f t="shared" si="1"/>
        <v>10</v>
      </c>
      <c r="I11" s="10">
        <v>11</v>
      </c>
      <c r="J11" s="24">
        <v>12</v>
      </c>
      <c r="K11" s="11">
        <f t="shared" si="0"/>
        <v>23</v>
      </c>
      <c r="L11" s="185">
        <f>(J11/G11-1)</f>
        <v>2</v>
      </c>
      <c r="M11" s="11" t="s">
        <v>15</v>
      </c>
    </row>
    <row r="12" spans="1:13" ht="24.75" customHeight="1">
      <c r="A12" s="1" t="s">
        <v>33</v>
      </c>
      <c r="B12" s="10"/>
      <c r="C12" s="11"/>
      <c r="D12" s="10"/>
      <c r="E12" s="22"/>
      <c r="F12" s="10">
        <v>11</v>
      </c>
      <c r="G12" s="24">
        <v>12</v>
      </c>
      <c r="H12" s="22">
        <f t="shared" si="1"/>
        <v>23</v>
      </c>
      <c r="I12" s="10">
        <v>9</v>
      </c>
      <c r="J12" s="33">
        <v>23</v>
      </c>
      <c r="K12" s="11">
        <f t="shared" si="0"/>
        <v>32</v>
      </c>
      <c r="L12" s="185">
        <f>(J12/G12-1)</f>
        <v>0.91666666666666674</v>
      </c>
      <c r="M12" s="11" t="s">
        <v>16</v>
      </c>
    </row>
    <row r="13" spans="1:13" ht="24.75" customHeight="1">
      <c r="A13" s="1" t="s">
        <v>34</v>
      </c>
      <c r="B13" s="10"/>
      <c r="C13" s="11"/>
      <c r="D13" s="10">
        <v>1</v>
      </c>
      <c r="E13" s="22">
        <v>11</v>
      </c>
      <c r="F13" s="10">
        <v>2</v>
      </c>
      <c r="G13" s="24">
        <v>1</v>
      </c>
      <c r="H13" s="22">
        <f t="shared" si="1"/>
        <v>3</v>
      </c>
      <c r="I13" s="10">
        <v>1</v>
      </c>
      <c r="J13" s="24">
        <v>7</v>
      </c>
      <c r="K13" s="11">
        <f t="shared" si="0"/>
        <v>8</v>
      </c>
      <c r="L13" s="184"/>
      <c r="M13" s="11"/>
    </row>
    <row r="14" spans="1:13" ht="24.75" customHeight="1">
      <c r="A14" s="1" t="s">
        <v>35</v>
      </c>
      <c r="B14" s="10">
        <v>15</v>
      </c>
      <c r="C14" s="11">
        <v>0</v>
      </c>
      <c r="D14" s="10">
        <v>11</v>
      </c>
      <c r="E14" s="22">
        <v>6</v>
      </c>
      <c r="F14" s="10">
        <v>10</v>
      </c>
      <c r="G14" s="24">
        <v>4</v>
      </c>
      <c r="H14" s="22">
        <f t="shared" si="1"/>
        <v>14</v>
      </c>
      <c r="I14" s="10">
        <v>4</v>
      </c>
      <c r="J14" s="24">
        <v>9</v>
      </c>
      <c r="K14" s="11">
        <f t="shared" si="0"/>
        <v>13</v>
      </c>
      <c r="L14" s="186"/>
      <c r="M14" s="9"/>
    </row>
    <row r="15" spans="1:13" ht="24.75" customHeight="1">
      <c r="A15" s="1" t="s">
        <v>36</v>
      </c>
      <c r="B15" s="10">
        <v>10</v>
      </c>
      <c r="C15" s="11">
        <v>0</v>
      </c>
      <c r="D15" s="10">
        <v>5</v>
      </c>
      <c r="E15" s="22">
        <v>8</v>
      </c>
      <c r="F15" s="10">
        <v>25</v>
      </c>
      <c r="G15" s="24">
        <v>3</v>
      </c>
      <c r="H15" s="22">
        <f t="shared" si="1"/>
        <v>28</v>
      </c>
      <c r="I15" s="10">
        <v>10</v>
      </c>
      <c r="J15" s="24">
        <v>12</v>
      </c>
      <c r="K15" s="11">
        <f t="shared" si="0"/>
        <v>22</v>
      </c>
      <c r="L15" s="185">
        <f>(J15/G15-1)</f>
        <v>3</v>
      </c>
      <c r="M15" s="11" t="s">
        <v>17</v>
      </c>
    </row>
    <row r="16" spans="1:13" ht="24.75" customHeight="1">
      <c r="A16" s="1" t="s">
        <v>37</v>
      </c>
      <c r="B16" s="10"/>
      <c r="C16" s="11"/>
      <c r="D16" s="10"/>
      <c r="E16" s="22"/>
      <c r="F16" s="10">
        <v>3</v>
      </c>
      <c r="G16" s="24">
        <v>3</v>
      </c>
      <c r="H16" s="22">
        <f t="shared" si="1"/>
        <v>6</v>
      </c>
      <c r="I16" s="10">
        <v>9</v>
      </c>
      <c r="J16" s="24">
        <v>12</v>
      </c>
      <c r="K16" s="11">
        <f t="shared" si="0"/>
        <v>21</v>
      </c>
      <c r="L16" s="185">
        <f>(J16/G16-1)</f>
        <v>3</v>
      </c>
      <c r="M16" s="11" t="s">
        <v>17</v>
      </c>
    </row>
    <row r="17" spans="1:13" ht="24.75" customHeight="1">
      <c r="A17" s="1" t="s">
        <v>38</v>
      </c>
      <c r="B17" s="10">
        <v>14</v>
      </c>
      <c r="C17" s="11">
        <v>0</v>
      </c>
      <c r="D17" s="10">
        <v>9</v>
      </c>
      <c r="E17" s="22">
        <v>14</v>
      </c>
      <c r="F17" s="10">
        <v>16</v>
      </c>
      <c r="G17" s="24">
        <v>19</v>
      </c>
      <c r="H17" s="22">
        <f t="shared" si="1"/>
        <v>35</v>
      </c>
      <c r="I17" s="10">
        <v>16</v>
      </c>
      <c r="J17" s="33">
        <v>38</v>
      </c>
      <c r="K17" s="11">
        <f t="shared" si="0"/>
        <v>54</v>
      </c>
      <c r="L17" s="185">
        <f>(J17/G17-1)</f>
        <v>1</v>
      </c>
      <c r="M17" s="11" t="s">
        <v>13</v>
      </c>
    </row>
    <row r="18" spans="1:13" ht="24.75" customHeight="1">
      <c r="A18" s="1" t="s">
        <v>39</v>
      </c>
      <c r="B18" s="10"/>
      <c r="C18" s="11"/>
      <c r="D18" s="10">
        <v>11</v>
      </c>
      <c r="E18" s="22">
        <v>25</v>
      </c>
      <c r="F18" s="10">
        <v>7</v>
      </c>
      <c r="G18" s="24">
        <v>13</v>
      </c>
      <c r="H18" s="22">
        <f t="shared" si="1"/>
        <v>20</v>
      </c>
      <c r="I18" s="10">
        <v>8</v>
      </c>
      <c r="J18" s="33">
        <v>20</v>
      </c>
      <c r="K18" s="11">
        <f t="shared" si="0"/>
        <v>28</v>
      </c>
      <c r="L18" s="185">
        <f>(J18/G18-1)</f>
        <v>0.53846153846153855</v>
      </c>
      <c r="M18" s="11" t="s">
        <v>18</v>
      </c>
    </row>
    <row r="19" spans="1:13" ht="24.75" customHeight="1">
      <c r="A19" s="1" t="s">
        <v>40</v>
      </c>
      <c r="B19" s="10"/>
      <c r="C19" s="11"/>
      <c r="D19" s="10"/>
      <c r="E19" s="22"/>
      <c r="F19" s="10">
        <v>11</v>
      </c>
      <c r="G19" s="24">
        <v>1</v>
      </c>
      <c r="H19" s="22">
        <f t="shared" si="1"/>
        <v>12</v>
      </c>
      <c r="I19" s="10">
        <v>6</v>
      </c>
      <c r="J19" s="24">
        <v>2</v>
      </c>
      <c r="K19" s="11">
        <f t="shared" si="0"/>
        <v>8</v>
      </c>
      <c r="L19" s="184"/>
      <c r="M19" s="11"/>
    </row>
    <row r="20" spans="1:13" ht="24.75" customHeight="1">
      <c r="A20" s="1" t="s">
        <v>0</v>
      </c>
      <c r="B20" s="10">
        <v>7</v>
      </c>
      <c r="C20" s="11">
        <v>0</v>
      </c>
      <c r="D20" s="10">
        <v>7</v>
      </c>
      <c r="E20" s="22">
        <v>9</v>
      </c>
      <c r="F20" s="10">
        <v>1</v>
      </c>
      <c r="G20" s="24">
        <v>4</v>
      </c>
      <c r="H20" s="22">
        <f t="shared" si="1"/>
        <v>5</v>
      </c>
      <c r="I20" s="10">
        <v>2</v>
      </c>
      <c r="J20" s="24">
        <v>6</v>
      </c>
      <c r="K20" s="11">
        <f t="shared" si="0"/>
        <v>8</v>
      </c>
      <c r="L20" s="184"/>
      <c r="M20" s="11"/>
    </row>
    <row r="21" spans="1:13" ht="24.75" customHeight="1" thickBot="1">
      <c r="A21" s="3" t="s">
        <v>1</v>
      </c>
      <c r="B21" s="12"/>
      <c r="C21" s="13"/>
      <c r="D21" s="12"/>
      <c r="E21" s="23"/>
      <c r="F21" s="12">
        <v>11</v>
      </c>
      <c r="G21" s="29">
        <v>7</v>
      </c>
      <c r="H21" s="28">
        <f t="shared" si="1"/>
        <v>18</v>
      </c>
      <c r="I21" s="12">
        <v>9</v>
      </c>
      <c r="J21" s="29">
        <v>12</v>
      </c>
      <c r="K21" s="11">
        <f t="shared" si="0"/>
        <v>21</v>
      </c>
      <c r="L21" s="187">
        <f>(J21/G21-1)</f>
        <v>0.71428571428571419</v>
      </c>
      <c r="M21" s="17" t="s">
        <v>19</v>
      </c>
    </row>
    <row r="22" spans="1:13" ht="24.75" customHeight="1">
      <c r="A22" s="4" t="s">
        <v>41</v>
      </c>
      <c r="B22" s="14">
        <v>8</v>
      </c>
      <c r="C22" s="15">
        <v>3</v>
      </c>
      <c r="D22" s="14">
        <v>7</v>
      </c>
      <c r="E22" s="27">
        <v>9</v>
      </c>
      <c r="F22" s="14">
        <v>6</v>
      </c>
      <c r="G22" s="25">
        <v>4</v>
      </c>
      <c r="H22" s="27">
        <f t="shared" si="1"/>
        <v>10</v>
      </c>
      <c r="I22" s="14">
        <v>0</v>
      </c>
      <c r="J22" s="25">
        <v>16</v>
      </c>
      <c r="K22" s="15">
        <f t="shared" si="0"/>
        <v>16</v>
      </c>
      <c r="L22" s="188">
        <f>(J22/G22-1)</f>
        <v>3</v>
      </c>
      <c r="M22" s="9" t="s">
        <v>17</v>
      </c>
    </row>
    <row r="23" spans="1:13" ht="24.75" customHeight="1">
      <c r="A23" s="1" t="s">
        <v>42</v>
      </c>
      <c r="B23" s="10"/>
      <c r="C23" s="11"/>
      <c r="D23" s="10"/>
      <c r="E23" s="22"/>
      <c r="F23" s="10">
        <v>4</v>
      </c>
      <c r="G23" s="24">
        <v>1</v>
      </c>
      <c r="H23" s="22">
        <f t="shared" si="1"/>
        <v>5</v>
      </c>
      <c r="I23" s="10">
        <v>5</v>
      </c>
      <c r="J23" s="24">
        <v>11</v>
      </c>
      <c r="K23" s="11">
        <f t="shared" si="0"/>
        <v>16</v>
      </c>
      <c r="L23" s="185">
        <f>(J23/G23-1)</f>
        <v>10</v>
      </c>
      <c r="M23" s="11" t="s">
        <v>20</v>
      </c>
    </row>
    <row r="24" spans="1:13" ht="24.75" customHeight="1" thickBot="1">
      <c r="A24" s="2" t="s">
        <v>43</v>
      </c>
      <c r="B24" s="16">
        <v>1</v>
      </c>
      <c r="C24" s="17">
        <v>1</v>
      </c>
      <c r="D24" s="16">
        <v>3</v>
      </c>
      <c r="E24" s="28">
        <v>7</v>
      </c>
      <c r="F24" s="16">
        <v>0</v>
      </c>
      <c r="G24" s="26">
        <v>2</v>
      </c>
      <c r="H24" s="28">
        <f t="shared" si="1"/>
        <v>2</v>
      </c>
      <c r="I24" s="16">
        <v>2</v>
      </c>
      <c r="J24" s="26">
        <v>4</v>
      </c>
      <c r="K24" s="17">
        <f t="shared" si="0"/>
        <v>6</v>
      </c>
      <c r="L24" s="189"/>
      <c r="M24" s="13"/>
    </row>
    <row r="25" spans="1:13" ht="24.75" customHeight="1">
      <c r="A25" s="4" t="s">
        <v>44</v>
      </c>
      <c r="B25" s="14">
        <v>3</v>
      </c>
      <c r="C25" s="15">
        <v>0</v>
      </c>
      <c r="D25" s="14">
        <v>1</v>
      </c>
      <c r="E25" s="27">
        <v>1</v>
      </c>
      <c r="F25" s="14">
        <v>1</v>
      </c>
      <c r="G25" s="25">
        <v>1</v>
      </c>
      <c r="H25" s="27">
        <f t="shared" si="1"/>
        <v>2</v>
      </c>
      <c r="I25" s="14">
        <v>0</v>
      </c>
      <c r="J25" s="25">
        <v>9</v>
      </c>
      <c r="K25" s="15">
        <f t="shared" si="0"/>
        <v>9</v>
      </c>
      <c r="L25" s="190"/>
      <c r="M25" s="156"/>
    </row>
    <row r="26" spans="1:13" ht="24.75" customHeight="1" thickBot="1">
      <c r="A26" s="2" t="s">
        <v>45</v>
      </c>
      <c r="B26" s="16">
        <v>4</v>
      </c>
      <c r="C26" s="17">
        <v>1</v>
      </c>
      <c r="D26" s="16">
        <v>4</v>
      </c>
      <c r="E26" s="28">
        <v>1</v>
      </c>
      <c r="F26" s="16">
        <v>1</v>
      </c>
      <c r="G26" s="26">
        <v>0</v>
      </c>
      <c r="H26" s="28">
        <f t="shared" si="1"/>
        <v>1</v>
      </c>
      <c r="I26" s="16">
        <v>2</v>
      </c>
      <c r="J26" s="26">
        <v>2</v>
      </c>
      <c r="K26" s="17">
        <f t="shared" si="0"/>
        <v>4</v>
      </c>
      <c r="L26" s="191"/>
      <c r="M26" s="43"/>
    </row>
    <row r="27" spans="1:13" ht="24.75" customHeight="1">
      <c r="A27" s="4" t="s">
        <v>46</v>
      </c>
      <c r="B27" s="14"/>
      <c r="C27" s="15"/>
      <c r="D27" s="14">
        <v>7</v>
      </c>
      <c r="E27" s="27">
        <v>21</v>
      </c>
      <c r="F27" s="14">
        <v>16</v>
      </c>
      <c r="G27" s="25">
        <v>18</v>
      </c>
      <c r="H27" s="27">
        <f t="shared" si="1"/>
        <v>34</v>
      </c>
      <c r="I27" s="14">
        <v>15</v>
      </c>
      <c r="J27" s="35">
        <v>62</v>
      </c>
      <c r="K27" s="15">
        <f t="shared" si="0"/>
        <v>77</v>
      </c>
      <c r="L27" s="188">
        <f>(J27/G27-1)</f>
        <v>2.4444444444444446</v>
      </c>
      <c r="M27" s="9" t="s">
        <v>21</v>
      </c>
    </row>
    <row r="28" spans="1:13" ht="24.75" customHeight="1" thickBot="1">
      <c r="A28" s="2" t="s">
        <v>47</v>
      </c>
      <c r="B28" s="16"/>
      <c r="C28" s="17"/>
      <c r="D28" s="16">
        <v>2</v>
      </c>
      <c r="E28" s="28">
        <v>32</v>
      </c>
      <c r="F28" s="16">
        <v>11</v>
      </c>
      <c r="G28" s="26">
        <v>17</v>
      </c>
      <c r="H28" s="28">
        <f t="shared" si="1"/>
        <v>28</v>
      </c>
      <c r="I28" s="16">
        <v>9</v>
      </c>
      <c r="J28" s="34">
        <v>60</v>
      </c>
      <c r="K28" s="17">
        <f t="shared" si="0"/>
        <v>69</v>
      </c>
      <c r="L28" s="192">
        <f>(J28/G28-1)</f>
        <v>2.5294117647058822</v>
      </c>
      <c r="M28" s="13" t="s">
        <v>22</v>
      </c>
    </row>
    <row r="29" spans="1:13" ht="24.75" customHeight="1">
      <c r="A29" s="4" t="s">
        <v>48</v>
      </c>
      <c r="B29" s="14"/>
      <c r="C29" s="15"/>
      <c r="D29" s="14"/>
      <c r="E29" s="27"/>
      <c r="F29" s="8">
        <v>3</v>
      </c>
      <c r="G29" s="30">
        <v>3</v>
      </c>
      <c r="H29" s="21">
        <f t="shared" si="1"/>
        <v>6</v>
      </c>
      <c r="I29" s="8">
        <v>2</v>
      </c>
      <c r="J29" s="30">
        <v>19</v>
      </c>
      <c r="K29" s="9">
        <f t="shared" si="0"/>
        <v>21</v>
      </c>
      <c r="L29" s="193">
        <f>(J29/G29-1)</f>
        <v>5.333333333333333</v>
      </c>
      <c r="M29" s="15" t="s">
        <v>23</v>
      </c>
    </row>
    <row r="30" spans="1:13" ht="24.75" customHeight="1">
      <c r="A30" s="1" t="s">
        <v>49</v>
      </c>
      <c r="B30" s="10"/>
      <c r="C30" s="11"/>
      <c r="D30" s="10"/>
      <c r="E30" s="22"/>
      <c r="F30" s="10">
        <v>5</v>
      </c>
      <c r="G30" s="24">
        <v>4</v>
      </c>
      <c r="H30" s="22">
        <f t="shared" si="1"/>
        <v>9</v>
      </c>
      <c r="I30" s="10">
        <v>9</v>
      </c>
      <c r="J30" s="33">
        <v>32</v>
      </c>
      <c r="K30" s="11">
        <f t="shared" si="0"/>
        <v>41</v>
      </c>
      <c r="L30" s="185">
        <f>(J30/G30-1)</f>
        <v>7</v>
      </c>
      <c r="M30" s="11" t="s">
        <v>24</v>
      </c>
    </row>
    <row r="31" spans="1:13" ht="24.75" customHeight="1">
      <c r="A31" s="1" t="s">
        <v>2</v>
      </c>
      <c r="B31" s="10"/>
      <c r="C31" s="11"/>
      <c r="D31" s="10"/>
      <c r="E31" s="22"/>
      <c r="F31" s="10">
        <v>0</v>
      </c>
      <c r="G31" s="24">
        <v>3</v>
      </c>
      <c r="H31" s="22">
        <f t="shared" si="1"/>
        <v>3</v>
      </c>
      <c r="I31" s="10">
        <v>1</v>
      </c>
      <c r="J31" s="24">
        <v>9</v>
      </c>
      <c r="K31" s="11">
        <f t="shared" si="0"/>
        <v>10</v>
      </c>
      <c r="L31" s="184"/>
      <c r="M31" s="11"/>
    </row>
    <row r="32" spans="1:13" ht="24.75" customHeight="1" thickBot="1">
      <c r="A32" s="2" t="s">
        <v>50</v>
      </c>
      <c r="B32" s="16"/>
      <c r="C32" s="17"/>
      <c r="D32" s="16"/>
      <c r="E32" s="28"/>
      <c r="F32" s="16">
        <v>1</v>
      </c>
      <c r="G32" s="26">
        <v>1</v>
      </c>
      <c r="H32" s="28">
        <f t="shared" si="1"/>
        <v>2</v>
      </c>
      <c r="I32" s="16">
        <v>0</v>
      </c>
      <c r="J32" s="26">
        <v>3</v>
      </c>
      <c r="K32" s="17">
        <f t="shared" si="0"/>
        <v>3</v>
      </c>
      <c r="L32" s="194"/>
      <c r="M32" s="17"/>
    </row>
    <row r="33" spans="1:13" ht="15.75" thickBot="1">
      <c r="F33" s="119">
        <f t="shared" ref="F33:K33" si="2">SUM(F5:F32)</f>
        <v>265</v>
      </c>
      <c r="G33" s="45">
        <f t="shared" si="2"/>
        <v>148</v>
      </c>
      <c r="H33" s="87">
        <f t="shared" si="2"/>
        <v>413</v>
      </c>
      <c r="I33" s="198">
        <f t="shared" si="2"/>
        <v>215</v>
      </c>
      <c r="J33" s="90">
        <f t="shared" si="2"/>
        <v>436</v>
      </c>
      <c r="K33" s="199">
        <f t="shared" si="2"/>
        <v>651</v>
      </c>
      <c r="L33" s="195">
        <f>(J33/G33-1)</f>
        <v>1.9459459459459461</v>
      </c>
      <c r="M33" s="177" t="s">
        <v>25</v>
      </c>
    </row>
    <row r="35" spans="1:13">
      <c r="A35" s="111" t="s">
        <v>79</v>
      </c>
    </row>
    <row r="36" spans="1:13">
      <c r="A36" s="111" t="s">
        <v>71</v>
      </c>
    </row>
  </sheetData>
  <mergeCells count="2">
    <mergeCell ref="L3:M3"/>
    <mergeCell ref="C1:I1"/>
  </mergeCells>
  <pageMargins left="0.59055118110236227" right="0.59055118110236227" top="0.35433070866141736" bottom="0.35433070866141736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selection activeCell="B1" sqref="B1:K1"/>
    </sheetView>
  </sheetViews>
  <sheetFormatPr defaultRowHeight="15"/>
  <cols>
    <col min="1" max="1" width="28.42578125" customWidth="1"/>
    <col min="2" max="11" width="6.140625" customWidth="1"/>
    <col min="12" max="12" width="23.28515625" style="32" customWidth="1"/>
    <col min="13" max="13" width="9.140625" style="32"/>
  </cols>
  <sheetData>
    <row r="1" spans="1:13" ht="15.75">
      <c r="B1" s="202" t="s">
        <v>81</v>
      </c>
      <c r="C1" s="202"/>
      <c r="D1" s="202"/>
      <c r="E1" s="202"/>
      <c r="F1" s="202"/>
      <c r="G1" s="202"/>
      <c r="H1" s="202"/>
      <c r="I1" s="202"/>
      <c r="J1" s="202"/>
      <c r="K1" s="202"/>
    </row>
    <row r="2" spans="1:13" ht="15.75" thickBot="1"/>
    <row r="3" spans="1:13" ht="47.25" customHeight="1" thickBot="1">
      <c r="A3" s="176"/>
      <c r="B3" s="203">
        <v>2015</v>
      </c>
      <c r="C3" s="204"/>
      <c r="D3" s="204"/>
      <c r="E3" s="204"/>
      <c r="F3" s="205"/>
      <c r="G3" s="206">
        <v>2016</v>
      </c>
      <c r="H3" s="204"/>
      <c r="I3" s="204"/>
      <c r="J3" s="204"/>
      <c r="K3" s="207"/>
      <c r="L3" s="210" t="s">
        <v>77</v>
      </c>
      <c r="M3" s="211"/>
    </row>
    <row r="4" spans="1:13" ht="15.75" thickBot="1">
      <c r="A4" s="173" t="s">
        <v>53</v>
      </c>
      <c r="B4" s="62">
        <v>1</v>
      </c>
      <c r="C4" s="63">
        <v>2</v>
      </c>
      <c r="D4" s="63">
        <v>3</v>
      </c>
      <c r="E4" s="63">
        <v>4</v>
      </c>
      <c r="F4" s="64">
        <v>5</v>
      </c>
      <c r="G4" s="65">
        <v>1</v>
      </c>
      <c r="H4" s="63">
        <v>2</v>
      </c>
      <c r="I4" s="63">
        <v>3</v>
      </c>
      <c r="J4" s="63">
        <v>4</v>
      </c>
      <c r="K4" s="162">
        <v>5</v>
      </c>
      <c r="L4" s="174"/>
      <c r="M4" s="175"/>
    </row>
    <row r="5" spans="1:13">
      <c r="A5" s="4" t="s">
        <v>26</v>
      </c>
      <c r="B5" s="54">
        <v>0</v>
      </c>
      <c r="C5" s="55">
        <v>0</v>
      </c>
      <c r="D5" s="55">
        <v>10</v>
      </c>
      <c r="E5" s="55">
        <v>0</v>
      </c>
      <c r="F5" s="56">
        <v>4</v>
      </c>
      <c r="G5" s="57">
        <v>1</v>
      </c>
      <c r="H5" s="55">
        <v>3</v>
      </c>
      <c r="I5" s="55">
        <v>8</v>
      </c>
      <c r="J5" s="55">
        <v>0</v>
      </c>
      <c r="K5" s="160">
        <v>4</v>
      </c>
      <c r="L5" s="170"/>
      <c r="M5" s="156"/>
    </row>
    <row r="6" spans="1:13">
      <c r="A6" s="1" t="s">
        <v>27</v>
      </c>
      <c r="B6" s="46">
        <v>0</v>
      </c>
      <c r="C6" s="47">
        <v>2</v>
      </c>
      <c r="D6" s="47">
        <v>4</v>
      </c>
      <c r="E6" s="47">
        <v>0</v>
      </c>
      <c r="F6" s="48">
        <v>0</v>
      </c>
      <c r="G6" s="49">
        <v>3</v>
      </c>
      <c r="H6" s="47">
        <v>1</v>
      </c>
      <c r="I6" s="47">
        <v>3</v>
      </c>
      <c r="J6" s="47">
        <v>0</v>
      </c>
      <c r="K6" s="159">
        <v>2</v>
      </c>
      <c r="L6" s="172"/>
      <c r="M6" s="42"/>
    </row>
    <row r="7" spans="1:13">
      <c r="A7" s="1" t="s">
        <v>28</v>
      </c>
      <c r="B7" s="46">
        <v>10</v>
      </c>
      <c r="C7" s="47">
        <v>6</v>
      </c>
      <c r="D7" s="47">
        <v>25</v>
      </c>
      <c r="E7" s="47">
        <v>0</v>
      </c>
      <c r="F7" s="48">
        <v>8</v>
      </c>
      <c r="G7" s="49">
        <v>20</v>
      </c>
      <c r="H7" s="47">
        <v>3</v>
      </c>
      <c r="I7" s="47">
        <v>19</v>
      </c>
      <c r="J7" s="47">
        <v>1</v>
      </c>
      <c r="K7" s="159">
        <v>7</v>
      </c>
      <c r="L7" s="172">
        <f>(G7/B7-1)</f>
        <v>1</v>
      </c>
      <c r="M7" s="42" t="s">
        <v>13</v>
      </c>
    </row>
    <row r="8" spans="1:13">
      <c r="A8" s="1" t="s">
        <v>29</v>
      </c>
      <c r="B8" s="46">
        <v>0</v>
      </c>
      <c r="C8" s="47">
        <v>8</v>
      </c>
      <c r="D8" s="47">
        <v>20</v>
      </c>
      <c r="E8" s="47">
        <v>0</v>
      </c>
      <c r="F8" s="48">
        <v>7</v>
      </c>
      <c r="G8" s="49">
        <v>3</v>
      </c>
      <c r="H8" s="47">
        <v>2</v>
      </c>
      <c r="I8" s="47">
        <v>12</v>
      </c>
      <c r="J8" s="47">
        <v>0</v>
      </c>
      <c r="K8" s="159">
        <v>3</v>
      </c>
      <c r="L8" s="172"/>
      <c r="M8" s="42"/>
    </row>
    <row r="9" spans="1:13">
      <c r="A9" s="1" t="s">
        <v>30</v>
      </c>
      <c r="B9" s="46">
        <v>11</v>
      </c>
      <c r="C9" s="47">
        <v>0</v>
      </c>
      <c r="D9" s="47">
        <v>6</v>
      </c>
      <c r="E9" s="47">
        <v>0</v>
      </c>
      <c r="F9" s="48">
        <v>10</v>
      </c>
      <c r="G9" s="49">
        <v>20</v>
      </c>
      <c r="H9" s="47">
        <v>0</v>
      </c>
      <c r="I9" s="47">
        <v>9</v>
      </c>
      <c r="J9" s="47">
        <v>0</v>
      </c>
      <c r="K9" s="159">
        <v>5</v>
      </c>
      <c r="L9" s="172">
        <f>(G9/B9-1)</f>
        <v>0.81818181818181812</v>
      </c>
      <c r="M9" s="42" t="s">
        <v>14</v>
      </c>
    </row>
    <row r="10" spans="1:13">
      <c r="A10" s="1" t="s">
        <v>31</v>
      </c>
      <c r="B10" s="46">
        <v>2</v>
      </c>
      <c r="C10" s="47">
        <v>1</v>
      </c>
      <c r="D10" s="47">
        <v>2</v>
      </c>
      <c r="E10" s="47">
        <v>0</v>
      </c>
      <c r="F10" s="48">
        <v>1</v>
      </c>
      <c r="G10" s="49">
        <v>9</v>
      </c>
      <c r="H10" s="47">
        <v>0</v>
      </c>
      <c r="I10" s="47">
        <v>2</v>
      </c>
      <c r="J10" s="47">
        <v>0</v>
      </c>
      <c r="K10" s="159">
        <v>1</v>
      </c>
      <c r="L10" s="172"/>
      <c r="M10" s="42"/>
    </row>
    <row r="11" spans="1:13">
      <c r="A11" s="1" t="s">
        <v>32</v>
      </c>
      <c r="B11" s="46">
        <v>4</v>
      </c>
      <c r="C11" s="47">
        <v>1</v>
      </c>
      <c r="D11" s="47">
        <v>0</v>
      </c>
      <c r="E11" s="47">
        <v>2</v>
      </c>
      <c r="F11" s="48">
        <v>3</v>
      </c>
      <c r="G11" s="49">
        <v>12</v>
      </c>
      <c r="H11" s="47">
        <v>1</v>
      </c>
      <c r="I11" s="47">
        <v>2</v>
      </c>
      <c r="J11" s="47">
        <v>2</v>
      </c>
      <c r="K11" s="159">
        <v>6</v>
      </c>
      <c r="L11" s="172">
        <f>(G11/B11-1)</f>
        <v>2</v>
      </c>
      <c r="M11" s="42" t="s">
        <v>15</v>
      </c>
    </row>
    <row r="12" spans="1:13">
      <c r="A12" s="1" t="s">
        <v>33</v>
      </c>
      <c r="B12" s="46">
        <v>12</v>
      </c>
      <c r="C12" s="47">
        <v>1</v>
      </c>
      <c r="D12" s="47">
        <v>3</v>
      </c>
      <c r="E12" s="47">
        <v>2</v>
      </c>
      <c r="F12" s="48">
        <v>5</v>
      </c>
      <c r="G12" s="49">
        <v>23</v>
      </c>
      <c r="H12" s="47">
        <v>1</v>
      </c>
      <c r="I12" s="47">
        <v>5</v>
      </c>
      <c r="J12" s="47">
        <v>0</v>
      </c>
      <c r="K12" s="159">
        <v>3</v>
      </c>
      <c r="L12" s="172">
        <f>(G12/B12-1)</f>
        <v>0.91666666666666674</v>
      </c>
      <c r="M12" s="42" t="s">
        <v>16</v>
      </c>
    </row>
    <row r="13" spans="1:13">
      <c r="A13" s="1" t="s">
        <v>34</v>
      </c>
      <c r="B13" s="46">
        <v>1</v>
      </c>
      <c r="C13" s="47">
        <v>0</v>
      </c>
      <c r="D13" s="47">
        <v>0</v>
      </c>
      <c r="E13" s="47">
        <v>0</v>
      </c>
      <c r="F13" s="48">
        <v>2</v>
      </c>
      <c r="G13" s="49">
        <v>7</v>
      </c>
      <c r="H13" s="47">
        <v>0</v>
      </c>
      <c r="I13" s="47">
        <v>0</v>
      </c>
      <c r="J13" s="47">
        <v>0</v>
      </c>
      <c r="K13" s="159">
        <v>1</v>
      </c>
      <c r="L13" s="172"/>
      <c r="M13" s="42"/>
    </row>
    <row r="14" spans="1:13">
      <c r="A14" s="1" t="s">
        <v>35</v>
      </c>
      <c r="B14" s="46">
        <v>4</v>
      </c>
      <c r="C14" s="47">
        <v>3</v>
      </c>
      <c r="D14" s="47">
        <v>2</v>
      </c>
      <c r="E14" s="47">
        <v>0</v>
      </c>
      <c r="F14" s="48">
        <v>5</v>
      </c>
      <c r="G14" s="49">
        <v>9</v>
      </c>
      <c r="H14" s="47">
        <v>0</v>
      </c>
      <c r="I14" s="47">
        <v>0</v>
      </c>
      <c r="J14" s="47">
        <v>0</v>
      </c>
      <c r="K14" s="159">
        <v>4</v>
      </c>
      <c r="L14" s="172"/>
      <c r="M14" s="42"/>
    </row>
    <row r="15" spans="1:13">
      <c r="A15" s="1" t="s">
        <v>36</v>
      </c>
      <c r="B15" s="46">
        <v>3</v>
      </c>
      <c r="C15" s="47">
        <v>3</v>
      </c>
      <c r="D15" s="47">
        <v>11</v>
      </c>
      <c r="E15" s="47">
        <v>0</v>
      </c>
      <c r="F15" s="48">
        <v>11</v>
      </c>
      <c r="G15" s="49">
        <v>12</v>
      </c>
      <c r="H15" s="47">
        <v>1</v>
      </c>
      <c r="I15" s="47">
        <v>3</v>
      </c>
      <c r="J15" s="47">
        <v>1</v>
      </c>
      <c r="K15" s="159">
        <v>5</v>
      </c>
      <c r="L15" s="172">
        <f>(G15/B15-1)</f>
        <v>3</v>
      </c>
      <c r="M15" s="42" t="s">
        <v>17</v>
      </c>
    </row>
    <row r="16" spans="1:13">
      <c r="A16" s="1" t="s">
        <v>37</v>
      </c>
      <c r="B16" s="46">
        <v>3</v>
      </c>
      <c r="C16" s="47">
        <v>0</v>
      </c>
      <c r="D16" s="47">
        <v>0</v>
      </c>
      <c r="E16" s="47">
        <v>0</v>
      </c>
      <c r="F16" s="48">
        <v>3</v>
      </c>
      <c r="G16" s="49">
        <v>12</v>
      </c>
      <c r="H16" s="47">
        <v>0</v>
      </c>
      <c r="I16" s="47">
        <v>4</v>
      </c>
      <c r="J16" s="47">
        <v>1</v>
      </c>
      <c r="K16" s="159">
        <v>4</v>
      </c>
      <c r="L16" s="172">
        <f>(G16/B16-1)</f>
        <v>3</v>
      </c>
      <c r="M16" s="42" t="s">
        <v>17</v>
      </c>
    </row>
    <row r="17" spans="1:13">
      <c r="A17" s="1" t="s">
        <v>38</v>
      </c>
      <c r="B17" s="46">
        <v>19</v>
      </c>
      <c r="C17" s="47">
        <v>0</v>
      </c>
      <c r="D17" s="47">
        <v>2</v>
      </c>
      <c r="E17" s="47">
        <v>1</v>
      </c>
      <c r="F17" s="48">
        <v>13</v>
      </c>
      <c r="G17" s="49">
        <v>38</v>
      </c>
      <c r="H17" s="47">
        <v>1</v>
      </c>
      <c r="I17" s="47">
        <v>0</v>
      </c>
      <c r="J17" s="47">
        <v>0</v>
      </c>
      <c r="K17" s="159">
        <v>15</v>
      </c>
      <c r="L17" s="172">
        <f>(G17/B17-1)</f>
        <v>1</v>
      </c>
      <c r="M17" s="42" t="s">
        <v>13</v>
      </c>
    </row>
    <row r="18" spans="1:13">
      <c r="A18" s="1" t="s">
        <v>39</v>
      </c>
      <c r="B18" s="46">
        <v>13</v>
      </c>
      <c r="C18" s="47">
        <v>1</v>
      </c>
      <c r="D18" s="47">
        <v>3</v>
      </c>
      <c r="E18" s="47">
        <v>0</v>
      </c>
      <c r="F18" s="48">
        <v>3</v>
      </c>
      <c r="G18" s="49">
        <v>20</v>
      </c>
      <c r="H18" s="47">
        <v>0</v>
      </c>
      <c r="I18" s="47">
        <v>5</v>
      </c>
      <c r="J18" s="47">
        <v>0</v>
      </c>
      <c r="K18" s="159">
        <v>3</v>
      </c>
      <c r="L18" s="172">
        <f>(G18/B18-1)</f>
        <v>0.53846153846153855</v>
      </c>
      <c r="M18" s="42" t="s">
        <v>18</v>
      </c>
    </row>
    <row r="19" spans="1:13">
      <c r="A19" s="1" t="s">
        <v>40</v>
      </c>
      <c r="B19" s="46">
        <v>1</v>
      </c>
      <c r="C19" s="47">
        <v>0</v>
      </c>
      <c r="D19" s="47">
        <v>3</v>
      </c>
      <c r="E19" s="47">
        <v>0</v>
      </c>
      <c r="F19" s="48">
        <v>8</v>
      </c>
      <c r="G19" s="49">
        <v>2</v>
      </c>
      <c r="H19" s="47">
        <v>1</v>
      </c>
      <c r="I19" s="47">
        <v>3</v>
      </c>
      <c r="J19" s="47">
        <v>0</v>
      </c>
      <c r="K19" s="159">
        <v>2</v>
      </c>
      <c r="L19" s="172"/>
      <c r="M19" s="42"/>
    </row>
    <row r="20" spans="1:13">
      <c r="A20" s="1" t="s">
        <v>0</v>
      </c>
      <c r="B20" s="46">
        <v>4</v>
      </c>
      <c r="C20" s="47">
        <v>0</v>
      </c>
      <c r="D20" s="47">
        <v>0</v>
      </c>
      <c r="E20" s="47">
        <v>1</v>
      </c>
      <c r="F20" s="48">
        <v>0</v>
      </c>
      <c r="G20" s="49">
        <v>6</v>
      </c>
      <c r="H20" s="47">
        <v>0</v>
      </c>
      <c r="I20" s="47">
        <v>0</v>
      </c>
      <c r="J20" s="47">
        <v>2</v>
      </c>
      <c r="K20" s="159">
        <v>0</v>
      </c>
      <c r="L20" s="172"/>
      <c r="M20" s="42"/>
    </row>
    <row r="21" spans="1:13" ht="15.75" thickBot="1">
      <c r="A21" s="2" t="s">
        <v>1</v>
      </c>
      <c r="B21" s="58">
        <v>7</v>
      </c>
      <c r="C21" s="59">
        <v>2</v>
      </c>
      <c r="D21" s="59">
        <v>0</v>
      </c>
      <c r="E21" s="59">
        <v>3</v>
      </c>
      <c r="F21" s="60">
        <v>6</v>
      </c>
      <c r="G21" s="61">
        <v>12</v>
      </c>
      <c r="H21" s="59">
        <v>1</v>
      </c>
      <c r="I21" s="59">
        <v>4</v>
      </c>
      <c r="J21" s="59">
        <v>0</v>
      </c>
      <c r="K21" s="161">
        <v>4</v>
      </c>
      <c r="L21" s="171">
        <f>(G21/B21-1)</f>
        <v>0.71428571428571419</v>
      </c>
      <c r="M21" s="43" t="s">
        <v>19</v>
      </c>
    </row>
    <row r="22" spans="1:13">
      <c r="A22" s="5" t="s">
        <v>41</v>
      </c>
      <c r="B22" s="62">
        <v>4</v>
      </c>
      <c r="C22" s="63">
        <v>0</v>
      </c>
      <c r="D22" s="63">
        <v>5</v>
      </c>
      <c r="E22" s="63">
        <v>0</v>
      </c>
      <c r="F22" s="64">
        <v>1</v>
      </c>
      <c r="G22" s="65">
        <v>16</v>
      </c>
      <c r="H22" s="63">
        <v>0</v>
      </c>
      <c r="I22" s="63">
        <v>0</v>
      </c>
      <c r="J22" s="63">
        <v>0</v>
      </c>
      <c r="K22" s="162">
        <v>0</v>
      </c>
      <c r="L22" s="170">
        <f>(G22/B22-1)</f>
        <v>3</v>
      </c>
      <c r="M22" s="156" t="s">
        <v>17</v>
      </c>
    </row>
    <row r="23" spans="1:13">
      <c r="A23" s="1" t="s">
        <v>42</v>
      </c>
      <c r="B23" s="46">
        <v>1</v>
      </c>
      <c r="C23" s="47">
        <v>0</v>
      </c>
      <c r="D23" s="47">
        <v>0</v>
      </c>
      <c r="E23" s="47">
        <v>0</v>
      </c>
      <c r="F23" s="48">
        <v>4</v>
      </c>
      <c r="G23" s="49">
        <v>11</v>
      </c>
      <c r="H23" s="47">
        <v>0</v>
      </c>
      <c r="I23" s="47">
        <v>1</v>
      </c>
      <c r="J23" s="47">
        <v>0</v>
      </c>
      <c r="K23" s="159">
        <v>4</v>
      </c>
      <c r="L23" s="172">
        <f>(G23/B23-1)</f>
        <v>10</v>
      </c>
      <c r="M23" s="42" t="s">
        <v>20</v>
      </c>
    </row>
    <row r="24" spans="1:13" ht="15.75" thickBot="1">
      <c r="A24" s="3" t="s">
        <v>43</v>
      </c>
      <c r="B24" s="50">
        <v>2</v>
      </c>
      <c r="C24" s="51">
        <v>0</v>
      </c>
      <c r="D24" s="51">
        <v>0</v>
      </c>
      <c r="E24" s="51">
        <v>0</v>
      </c>
      <c r="F24" s="52">
        <v>0</v>
      </c>
      <c r="G24" s="53">
        <v>4</v>
      </c>
      <c r="H24" s="51">
        <v>0</v>
      </c>
      <c r="I24" s="51">
        <v>0</v>
      </c>
      <c r="J24" s="51">
        <v>1</v>
      </c>
      <c r="K24" s="163">
        <v>1</v>
      </c>
      <c r="L24" s="171"/>
      <c r="M24" s="43"/>
    </row>
    <row r="25" spans="1:13">
      <c r="A25" s="4" t="s">
        <v>44</v>
      </c>
      <c r="B25" s="54">
        <v>1</v>
      </c>
      <c r="C25" s="55">
        <v>0</v>
      </c>
      <c r="D25" s="55">
        <v>0</v>
      </c>
      <c r="E25" s="55">
        <v>0</v>
      </c>
      <c r="F25" s="56">
        <v>1</v>
      </c>
      <c r="G25" s="57">
        <v>9</v>
      </c>
      <c r="H25" s="55">
        <v>0</v>
      </c>
      <c r="I25" s="55">
        <v>0</v>
      </c>
      <c r="J25" s="55">
        <v>0</v>
      </c>
      <c r="K25" s="160">
        <v>0</v>
      </c>
      <c r="L25" s="168"/>
      <c r="M25" s="9"/>
    </row>
    <row r="26" spans="1:13" ht="15.75" thickBot="1">
      <c r="A26" s="2" t="s">
        <v>45</v>
      </c>
      <c r="B26" s="58">
        <v>0</v>
      </c>
      <c r="C26" s="59">
        <v>0</v>
      </c>
      <c r="D26" s="59">
        <v>0</v>
      </c>
      <c r="E26" s="59">
        <v>0</v>
      </c>
      <c r="F26" s="60">
        <v>1</v>
      </c>
      <c r="G26" s="61">
        <v>2</v>
      </c>
      <c r="H26" s="59">
        <v>0</v>
      </c>
      <c r="I26" s="59">
        <v>0</v>
      </c>
      <c r="J26" s="59">
        <v>0</v>
      </c>
      <c r="K26" s="161">
        <v>2</v>
      </c>
      <c r="L26" s="166"/>
      <c r="M26" s="13"/>
    </row>
    <row r="27" spans="1:13">
      <c r="A27" s="5" t="s">
        <v>46</v>
      </c>
      <c r="B27" s="62">
        <v>18</v>
      </c>
      <c r="C27" s="63">
        <v>1</v>
      </c>
      <c r="D27" s="63">
        <v>5</v>
      </c>
      <c r="E27" s="63">
        <v>0</v>
      </c>
      <c r="F27" s="64">
        <v>10</v>
      </c>
      <c r="G27" s="65">
        <v>62</v>
      </c>
      <c r="H27" s="63">
        <v>0</v>
      </c>
      <c r="I27" s="63">
        <v>4</v>
      </c>
      <c r="J27" s="63">
        <v>1</v>
      </c>
      <c r="K27" s="162">
        <v>10</v>
      </c>
      <c r="L27" s="170">
        <f>(G27/B27-1)</f>
        <v>2.4444444444444446</v>
      </c>
      <c r="M27" s="156" t="s">
        <v>21</v>
      </c>
    </row>
    <row r="28" spans="1:13" ht="15.75" thickBot="1">
      <c r="A28" s="3" t="s">
        <v>47</v>
      </c>
      <c r="B28" s="50">
        <v>17</v>
      </c>
      <c r="C28" s="51">
        <v>2</v>
      </c>
      <c r="D28" s="51">
        <v>4</v>
      </c>
      <c r="E28" s="51">
        <v>1</v>
      </c>
      <c r="F28" s="52">
        <v>4</v>
      </c>
      <c r="G28" s="53">
        <v>60</v>
      </c>
      <c r="H28" s="51">
        <v>0</v>
      </c>
      <c r="I28" s="51">
        <v>0</v>
      </c>
      <c r="J28" s="51">
        <v>0</v>
      </c>
      <c r="K28" s="163">
        <v>9</v>
      </c>
      <c r="L28" s="171">
        <f>(G28/B28-1)</f>
        <v>2.5294117647058822</v>
      </c>
      <c r="M28" s="43" t="s">
        <v>22</v>
      </c>
    </row>
    <row r="29" spans="1:13">
      <c r="A29" s="4" t="s">
        <v>48</v>
      </c>
      <c r="B29" s="54">
        <v>3</v>
      </c>
      <c r="C29" s="55">
        <v>0</v>
      </c>
      <c r="D29" s="55">
        <v>1</v>
      </c>
      <c r="E29" s="55">
        <v>0</v>
      </c>
      <c r="F29" s="56">
        <v>2</v>
      </c>
      <c r="G29" s="57">
        <v>19</v>
      </c>
      <c r="H29" s="55">
        <v>0</v>
      </c>
      <c r="I29" s="55">
        <v>0</v>
      </c>
      <c r="J29" s="55">
        <v>0</v>
      </c>
      <c r="K29" s="160">
        <v>2</v>
      </c>
      <c r="L29" s="168">
        <f>(G29/B29-1)</f>
        <v>5.333333333333333</v>
      </c>
      <c r="M29" s="9" t="s">
        <v>23</v>
      </c>
    </row>
    <row r="30" spans="1:13">
      <c r="A30" s="1" t="s">
        <v>49</v>
      </c>
      <c r="B30" s="46">
        <v>4</v>
      </c>
      <c r="C30" s="47">
        <v>0</v>
      </c>
      <c r="D30" s="47">
        <v>2</v>
      </c>
      <c r="E30" s="47">
        <v>0</v>
      </c>
      <c r="F30" s="48">
        <v>3</v>
      </c>
      <c r="G30" s="49">
        <v>32</v>
      </c>
      <c r="H30" s="47">
        <v>0</v>
      </c>
      <c r="I30" s="47">
        <v>0</v>
      </c>
      <c r="J30" s="47">
        <v>0</v>
      </c>
      <c r="K30" s="159">
        <v>9</v>
      </c>
      <c r="L30" s="165">
        <f>(G30/B30-1)</f>
        <v>7</v>
      </c>
      <c r="M30" s="11" t="s">
        <v>24</v>
      </c>
    </row>
    <row r="31" spans="1:13">
      <c r="A31" s="1" t="s">
        <v>2</v>
      </c>
      <c r="B31" s="46">
        <v>3</v>
      </c>
      <c r="C31" s="47">
        <v>0</v>
      </c>
      <c r="D31" s="47">
        <v>0</v>
      </c>
      <c r="E31" s="47">
        <v>0</v>
      </c>
      <c r="F31" s="48">
        <v>0</v>
      </c>
      <c r="G31" s="49">
        <v>9</v>
      </c>
      <c r="H31" s="47">
        <v>0</v>
      </c>
      <c r="I31" s="47">
        <v>1</v>
      </c>
      <c r="J31" s="47">
        <v>0</v>
      </c>
      <c r="K31" s="159">
        <v>0</v>
      </c>
      <c r="L31" s="165"/>
      <c r="M31" s="11"/>
    </row>
    <row r="32" spans="1:13" ht="15.75" thickBot="1">
      <c r="A32" s="2" t="s">
        <v>50</v>
      </c>
      <c r="B32" s="58">
        <v>1</v>
      </c>
      <c r="C32" s="59">
        <v>0</v>
      </c>
      <c r="D32" s="59">
        <v>0</v>
      </c>
      <c r="E32" s="59">
        <v>0</v>
      </c>
      <c r="F32" s="60">
        <v>1</v>
      </c>
      <c r="G32" s="61">
        <v>3</v>
      </c>
      <c r="H32" s="59">
        <v>0</v>
      </c>
      <c r="I32" s="59">
        <v>0</v>
      </c>
      <c r="J32" s="59">
        <v>0</v>
      </c>
      <c r="K32" s="161">
        <v>0</v>
      </c>
      <c r="L32" s="167"/>
      <c r="M32" s="17"/>
    </row>
    <row r="33" spans="1:13" ht="15.75" thickBot="1">
      <c r="B33" s="164">
        <f>SUM(B5:B32)</f>
        <v>148</v>
      </c>
      <c r="G33" s="164">
        <f>SUM(G5:G32)</f>
        <v>436</v>
      </c>
      <c r="L33" s="169">
        <f>(G33/B33-1)</f>
        <v>1.9459459459459461</v>
      </c>
      <c r="M33" s="110" t="s">
        <v>70</v>
      </c>
    </row>
    <row r="34" spans="1:13" ht="118.5" customHeight="1">
      <c r="A34" s="208" t="s">
        <v>54</v>
      </c>
      <c r="B34" s="208"/>
      <c r="C34" s="208"/>
      <c r="D34" s="209" t="s">
        <v>55</v>
      </c>
      <c r="E34" s="209"/>
      <c r="F34" s="209"/>
      <c r="G34" s="209"/>
    </row>
    <row r="36" spans="1:13">
      <c r="A36" t="s">
        <v>76</v>
      </c>
    </row>
  </sheetData>
  <mergeCells count="6">
    <mergeCell ref="L3:M3"/>
    <mergeCell ref="B1:K1"/>
    <mergeCell ref="B3:F3"/>
    <mergeCell ref="G3:K3"/>
    <mergeCell ref="A34:C34"/>
    <mergeCell ref="D34:G34"/>
  </mergeCells>
  <pageMargins left="0.7" right="0.7" top="0.75" bottom="0.75" header="0.3" footer="0.3"/>
  <pageSetup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workbookViewId="0">
      <pane ySplit="3" topLeftCell="A4" activePane="bottomLeft" state="frozen"/>
      <selection pane="bottomLeft" activeCell="Z3" sqref="Z3"/>
    </sheetView>
  </sheetViews>
  <sheetFormatPr defaultRowHeight="15"/>
  <cols>
    <col min="1" max="1" width="20.5703125" customWidth="1"/>
    <col min="2" max="4" width="12.85546875" hidden="1" customWidth="1"/>
    <col min="5" max="5" width="10" customWidth="1"/>
    <col min="6" max="9" width="10" hidden="1" customWidth="1"/>
    <col min="10" max="13" width="10" customWidth="1"/>
    <col min="14" max="17" width="10" hidden="1" customWidth="1"/>
    <col min="18" max="20" width="10" customWidth="1"/>
    <col min="21" max="21" width="10" style="32" customWidth="1"/>
    <col min="22" max="22" width="10" customWidth="1"/>
  </cols>
  <sheetData>
    <row r="1" spans="1:22" ht="15.75">
      <c r="J1" s="202" t="s">
        <v>82</v>
      </c>
      <c r="K1" s="202"/>
      <c r="L1" s="202"/>
      <c r="M1" s="202"/>
      <c r="N1" s="202"/>
      <c r="O1" s="202"/>
      <c r="P1" s="202"/>
      <c r="Q1" s="202"/>
      <c r="R1" s="202"/>
      <c r="S1" s="202"/>
    </row>
    <row r="2" spans="1:22" ht="15.75" thickBot="1"/>
    <row r="3" spans="1:22" s="38" customFormat="1" ht="136.5" customHeight="1" thickBot="1">
      <c r="A3" s="39"/>
      <c r="B3" s="37" t="s">
        <v>52</v>
      </c>
      <c r="C3" s="40" t="s">
        <v>51</v>
      </c>
      <c r="D3" s="115" t="s">
        <v>56</v>
      </c>
      <c r="E3" s="149" t="s">
        <v>64</v>
      </c>
      <c r="F3" s="212" t="s">
        <v>57</v>
      </c>
      <c r="G3" s="213"/>
      <c r="H3" s="213"/>
      <c r="I3" s="213"/>
      <c r="J3" s="150" t="s">
        <v>61</v>
      </c>
      <c r="K3" s="151" t="s">
        <v>59</v>
      </c>
      <c r="L3" s="152" t="s">
        <v>63</v>
      </c>
      <c r="M3" s="152" t="s">
        <v>66</v>
      </c>
      <c r="N3" s="214" t="s">
        <v>58</v>
      </c>
      <c r="O3" s="215"/>
      <c r="P3" s="215"/>
      <c r="Q3" s="216"/>
      <c r="R3" s="150" t="s">
        <v>60</v>
      </c>
      <c r="S3" s="153" t="s">
        <v>62</v>
      </c>
      <c r="T3" s="151" t="s">
        <v>65</v>
      </c>
      <c r="U3" s="149" t="s">
        <v>74</v>
      </c>
      <c r="V3" s="150" t="s">
        <v>75</v>
      </c>
    </row>
    <row r="4" spans="1:22" s="38" customFormat="1" ht="75.75" hidden="1" customHeight="1" thickBot="1">
      <c r="A4" s="72"/>
      <c r="B4" s="70"/>
      <c r="C4" s="71"/>
      <c r="D4" s="73"/>
      <c r="E4" s="70">
        <v>1</v>
      </c>
      <c r="F4" s="37">
        <v>2</v>
      </c>
      <c r="G4" s="37">
        <v>3</v>
      </c>
      <c r="H4" s="37">
        <v>4</v>
      </c>
      <c r="I4" s="76">
        <v>5</v>
      </c>
      <c r="J4" s="80"/>
      <c r="K4" s="89"/>
      <c r="L4" s="92">
        <v>1</v>
      </c>
      <c r="M4" s="93"/>
      <c r="N4" s="69">
        <v>2</v>
      </c>
      <c r="O4" s="37">
        <v>3</v>
      </c>
      <c r="P4" s="37">
        <v>4</v>
      </c>
      <c r="Q4" s="76">
        <v>5</v>
      </c>
      <c r="R4" s="80"/>
      <c r="S4" s="82"/>
      <c r="T4" s="89"/>
      <c r="U4" s="149"/>
      <c r="V4" s="154"/>
    </row>
    <row r="5" spans="1:22">
      <c r="A5" s="5" t="s">
        <v>26</v>
      </c>
      <c r="B5" s="30">
        <v>0</v>
      </c>
      <c r="C5" s="8">
        <v>14</v>
      </c>
      <c r="D5" s="21">
        <f t="shared" ref="D5:D20" si="0">SUM(C5:C5)</f>
        <v>14</v>
      </c>
      <c r="E5" s="155">
        <v>1</v>
      </c>
      <c r="F5" s="112">
        <v>3</v>
      </c>
      <c r="G5" s="112">
        <v>8</v>
      </c>
      <c r="H5" s="112">
        <v>0</v>
      </c>
      <c r="I5" s="113">
        <v>4</v>
      </c>
      <c r="J5" s="156">
        <v>15</v>
      </c>
      <c r="K5" s="157">
        <f>SUM(E5,J5)</f>
        <v>16</v>
      </c>
      <c r="L5" s="99">
        <v>1</v>
      </c>
      <c r="M5" s="15">
        <f>PRODUCT(2,L5)</f>
        <v>2</v>
      </c>
      <c r="N5" s="20">
        <v>1</v>
      </c>
      <c r="O5" s="25">
        <v>1</v>
      </c>
      <c r="P5" s="25">
        <v>0</v>
      </c>
      <c r="Q5" s="15">
        <v>5</v>
      </c>
      <c r="R5" s="156">
        <f t="shared" ref="R5:R32" si="1">SUM(N5:Q5)</f>
        <v>7</v>
      </c>
      <c r="S5" s="156">
        <f t="shared" ref="S5:S32" si="2">SUM(L5,R5)</f>
        <v>8</v>
      </c>
      <c r="T5" s="27">
        <f>PRODUCT(2,S5)</f>
        <v>16</v>
      </c>
      <c r="U5" s="138"/>
      <c r="V5" s="98"/>
    </row>
    <row r="6" spans="1:22">
      <c r="A6" s="1" t="s">
        <v>27</v>
      </c>
      <c r="B6" s="24">
        <v>0</v>
      </c>
      <c r="C6" s="10">
        <v>6</v>
      </c>
      <c r="D6" s="22">
        <f t="shared" si="0"/>
        <v>6</v>
      </c>
      <c r="E6" s="84">
        <v>3</v>
      </c>
      <c r="F6" s="47">
        <v>1</v>
      </c>
      <c r="G6" s="47">
        <v>3</v>
      </c>
      <c r="H6" s="47">
        <v>0</v>
      </c>
      <c r="I6" s="48">
        <v>2</v>
      </c>
      <c r="J6" s="42">
        <v>6</v>
      </c>
      <c r="K6" s="36">
        <f>SUM(E6,J6)</f>
        <v>9</v>
      </c>
      <c r="L6" s="100">
        <v>0</v>
      </c>
      <c r="M6" s="11">
        <f>PRODUCT(2,L6)</f>
        <v>0</v>
      </c>
      <c r="N6" s="18">
        <v>0</v>
      </c>
      <c r="O6" s="24">
        <v>0</v>
      </c>
      <c r="P6" s="24">
        <v>0</v>
      </c>
      <c r="Q6" s="11">
        <v>2</v>
      </c>
      <c r="R6" s="42">
        <f t="shared" si="1"/>
        <v>2</v>
      </c>
      <c r="S6" s="42">
        <f t="shared" si="2"/>
        <v>2</v>
      </c>
      <c r="T6" s="22">
        <f t="shared" ref="T6:T31" si="3">PRODUCT(2,S6)</f>
        <v>4</v>
      </c>
      <c r="U6" s="131"/>
      <c r="V6" s="94"/>
    </row>
    <row r="7" spans="1:22">
      <c r="A7" s="1" t="s">
        <v>28</v>
      </c>
      <c r="B7" s="24">
        <v>10</v>
      </c>
      <c r="C7" s="10">
        <v>39</v>
      </c>
      <c r="D7" s="22">
        <f t="shared" si="0"/>
        <v>39</v>
      </c>
      <c r="E7" s="85">
        <v>20</v>
      </c>
      <c r="F7" s="47">
        <v>3</v>
      </c>
      <c r="G7" s="47">
        <v>19</v>
      </c>
      <c r="H7" s="47">
        <v>1</v>
      </c>
      <c r="I7" s="48">
        <v>7</v>
      </c>
      <c r="J7" s="42">
        <v>30</v>
      </c>
      <c r="K7" s="104">
        <f t="shared" ref="K7:K32" si="4">SUM(E7,J7)</f>
        <v>50</v>
      </c>
      <c r="L7" s="100">
        <v>4</v>
      </c>
      <c r="M7" s="129">
        <f t="shared" ref="M7:M31" si="5">PRODUCT(2,L7)</f>
        <v>8</v>
      </c>
      <c r="N7" s="18">
        <v>0</v>
      </c>
      <c r="O7" s="24">
        <v>12</v>
      </c>
      <c r="P7" s="24">
        <v>0</v>
      </c>
      <c r="Q7" s="11">
        <v>1</v>
      </c>
      <c r="R7" s="42">
        <f t="shared" si="1"/>
        <v>13</v>
      </c>
      <c r="S7" s="42">
        <f t="shared" si="2"/>
        <v>17</v>
      </c>
      <c r="T7" s="22">
        <f t="shared" si="3"/>
        <v>34</v>
      </c>
      <c r="U7" s="131">
        <f>100*(1-M7/E7)</f>
        <v>60</v>
      </c>
      <c r="V7" s="145">
        <f>100*(1-T7/K7)</f>
        <v>31.999999999999996</v>
      </c>
    </row>
    <row r="8" spans="1:22">
      <c r="A8" s="1" t="s">
        <v>29</v>
      </c>
      <c r="B8" s="24">
        <v>0</v>
      </c>
      <c r="C8" s="10">
        <v>35</v>
      </c>
      <c r="D8" s="22">
        <f t="shared" si="0"/>
        <v>35</v>
      </c>
      <c r="E8" s="84">
        <v>3</v>
      </c>
      <c r="F8" s="47">
        <v>2</v>
      </c>
      <c r="G8" s="47">
        <v>12</v>
      </c>
      <c r="H8" s="47">
        <v>0</v>
      </c>
      <c r="I8" s="48">
        <v>3</v>
      </c>
      <c r="J8" s="42">
        <v>17</v>
      </c>
      <c r="K8" s="36">
        <f t="shared" si="4"/>
        <v>20</v>
      </c>
      <c r="L8" s="100">
        <v>0</v>
      </c>
      <c r="M8" s="11">
        <f t="shared" si="5"/>
        <v>0</v>
      </c>
      <c r="N8" s="18">
        <v>0</v>
      </c>
      <c r="O8" s="24">
        <v>8</v>
      </c>
      <c r="P8" s="24">
        <v>0</v>
      </c>
      <c r="Q8" s="11">
        <v>1</v>
      </c>
      <c r="R8" s="42">
        <f t="shared" si="1"/>
        <v>9</v>
      </c>
      <c r="S8" s="42">
        <f t="shared" si="2"/>
        <v>9</v>
      </c>
      <c r="T8" s="22">
        <f t="shared" si="3"/>
        <v>18</v>
      </c>
      <c r="U8" s="131"/>
      <c r="V8" s="145">
        <f>100*(1-T8/K8)</f>
        <v>9.9999999999999982</v>
      </c>
    </row>
    <row r="9" spans="1:22">
      <c r="A9" s="1" t="s">
        <v>30</v>
      </c>
      <c r="B9" s="24">
        <v>11</v>
      </c>
      <c r="C9" s="10">
        <v>16</v>
      </c>
      <c r="D9" s="22">
        <f t="shared" si="0"/>
        <v>16</v>
      </c>
      <c r="E9" s="85">
        <v>20</v>
      </c>
      <c r="F9" s="47">
        <v>0</v>
      </c>
      <c r="G9" s="47">
        <v>9</v>
      </c>
      <c r="H9" s="47">
        <v>0</v>
      </c>
      <c r="I9" s="48">
        <v>5</v>
      </c>
      <c r="J9" s="42">
        <v>14</v>
      </c>
      <c r="K9" s="104">
        <f t="shared" si="4"/>
        <v>34</v>
      </c>
      <c r="L9" s="100">
        <v>1</v>
      </c>
      <c r="M9" s="129">
        <f t="shared" si="5"/>
        <v>2</v>
      </c>
      <c r="N9" s="18">
        <v>0</v>
      </c>
      <c r="O9" s="24">
        <v>1</v>
      </c>
      <c r="P9" s="24">
        <v>0</v>
      </c>
      <c r="Q9" s="11">
        <v>0</v>
      </c>
      <c r="R9" s="42">
        <f t="shared" si="1"/>
        <v>1</v>
      </c>
      <c r="S9" s="42">
        <f t="shared" si="2"/>
        <v>2</v>
      </c>
      <c r="T9" s="22">
        <f t="shared" si="3"/>
        <v>4</v>
      </c>
      <c r="U9" s="134">
        <f>100*(1-M9/E9)</f>
        <v>90</v>
      </c>
      <c r="V9" s="146">
        <f>100*(1-T9/K9)</f>
        <v>88.235294117647058</v>
      </c>
    </row>
    <row r="10" spans="1:22">
      <c r="A10" s="1" t="s">
        <v>31</v>
      </c>
      <c r="B10" s="24">
        <v>2</v>
      </c>
      <c r="C10" s="10">
        <v>4</v>
      </c>
      <c r="D10" s="22">
        <f t="shared" si="0"/>
        <v>4</v>
      </c>
      <c r="E10" s="84">
        <v>9</v>
      </c>
      <c r="F10" s="47">
        <v>0</v>
      </c>
      <c r="G10" s="47">
        <v>2</v>
      </c>
      <c r="H10" s="47">
        <v>0</v>
      </c>
      <c r="I10" s="48">
        <v>1</v>
      </c>
      <c r="J10" s="42">
        <v>3</v>
      </c>
      <c r="K10" s="36">
        <f t="shared" si="4"/>
        <v>12</v>
      </c>
      <c r="L10" s="100">
        <v>1</v>
      </c>
      <c r="M10" s="11">
        <f t="shared" si="5"/>
        <v>2</v>
      </c>
      <c r="N10" s="18">
        <v>0</v>
      </c>
      <c r="O10" s="24">
        <v>0</v>
      </c>
      <c r="P10" s="24">
        <v>0</v>
      </c>
      <c r="Q10" s="11">
        <v>1</v>
      </c>
      <c r="R10" s="42">
        <f t="shared" si="1"/>
        <v>1</v>
      </c>
      <c r="S10" s="42">
        <f t="shared" si="2"/>
        <v>2</v>
      </c>
      <c r="T10" s="22">
        <f t="shared" si="3"/>
        <v>4</v>
      </c>
      <c r="U10" s="131"/>
      <c r="V10" s="94"/>
    </row>
    <row r="11" spans="1:22">
      <c r="A11" s="1" t="s">
        <v>32</v>
      </c>
      <c r="B11" s="24">
        <v>4</v>
      </c>
      <c r="C11" s="10">
        <v>6</v>
      </c>
      <c r="D11" s="22">
        <f t="shared" si="0"/>
        <v>6</v>
      </c>
      <c r="E11" s="84">
        <v>12</v>
      </c>
      <c r="F11" s="47">
        <v>1</v>
      </c>
      <c r="G11" s="47">
        <v>2</v>
      </c>
      <c r="H11" s="47">
        <v>2</v>
      </c>
      <c r="I11" s="48">
        <v>6</v>
      </c>
      <c r="J11" s="42">
        <v>11</v>
      </c>
      <c r="K11" s="104">
        <f t="shared" si="4"/>
        <v>23</v>
      </c>
      <c r="L11" s="100">
        <v>0</v>
      </c>
      <c r="M11" s="11">
        <f t="shared" si="5"/>
        <v>0</v>
      </c>
      <c r="N11" s="18">
        <v>1</v>
      </c>
      <c r="O11" s="24">
        <v>0</v>
      </c>
      <c r="P11" s="24">
        <v>0</v>
      </c>
      <c r="Q11" s="11">
        <v>1</v>
      </c>
      <c r="R11" s="42">
        <f t="shared" si="1"/>
        <v>2</v>
      </c>
      <c r="S11" s="42">
        <f t="shared" si="2"/>
        <v>2</v>
      </c>
      <c r="T11" s="22">
        <f t="shared" si="3"/>
        <v>4</v>
      </c>
      <c r="U11" s="134">
        <f>100*(1-M11/E11)</f>
        <v>100</v>
      </c>
      <c r="V11" s="146">
        <f>100*(1-T11/K11)</f>
        <v>82.608695652173907</v>
      </c>
    </row>
    <row r="12" spans="1:22">
      <c r="A12" s="1" t="s">
        <v>33</v>
      </c>
      <c r="B12" s="24">
        <v>12</v>
      </c>
      <c r="C12" s="10">
        <v>11</v>
      </c>
      <c r="D12" s="22">
        <f t="shared" si="0"/>
        <v>11</v>
      </c>
      <c r="E12" s="85">
        <v>23</v>
      </c>
      <c r="F12" s="47">
        <v>1</v>
      </c>
      <c r="G12" s="47">
        <v>5</v>
      </c>
      <c r="H12" s="47">
        <v>0</v>
      </c>
      <c r="I12" s="48">
        <v>3</v>
      </c>
      <c r="J12" s="42">
        <v>9</v>
      </c>
      <c r="K12" s="104">
        <f t="shared" si="4"/>
        <v>32</v>
      </c>
      <c r="L12" s="100">
        <v>0</v>
      </c>
      <c r="M12" s="129">
        <f t="shared" si="5"/>
        <v>0</v>
      </c>
      <c r="N12" s="18">
        <v>0</v>
      </c>
      <c r="O12" s="24">
        <v>0</v>
      </c>
      <c r="P12" s="24">
        <v>0</v>
      </c>
      <c r="Q12" s="11">
        <v>3</v>
      </c>
      <c r="R12" s="42">
        <f t="shared" si="1"/>
        <v>3</v>
      </c>
      <c r="S12" s="42">
        <f t="shared" si="2"/>
        <v>3</v>
      </c>
      <c r="T12" s="22">
        <f t="shared" si="3"/>
        <v>6</v>
      </c>
      <c r="U12" s="134">
        <f>100*(1-M12/E12)</f>
        <v>100</v>
      </c>
      <c r="V12" s="146">
        <f>100*(1-T12/K12)</f>
        <v>81.25</v>
      </c>
    </row>
    <row r="13" spans="1:22">
      <c r="A13" s="1" t="s">
        <v>34</v>
      </c>
      <c r="B13" s="24">
        <v>1</v>
      </c>
      <c r="C13" s="10">
        <v>2</v>
      </c>
      <c r="D13" s="22">
        <f t="shared" si="0"/>
        <v>2</v>
      </c>
      <c r="E13" s="84">
        <v>7</v>
      </c>
      <c r="F13" s="47">
        <v>0</v>
      </c>
      <c r="G13" s="47">
        <v>0</v>
      </c>
      <c r="H13" s="47">
        <v>0</v>
      </c>
      <c r="I13" s="48">
        <v>1</v>
      </c>
      <c r="J13" s="42">
        <v>1</v>
      </c>
      <c r="K13" s="36">
        <f t="shared" si="4"/>
        <v>8</v>
      </c>
      <c r="L13" s="100">
        <v>1</v>
      </c>
      <c r="M13" s="11">
        <f t="shared" si="5"/>
        <v>2</v>
      </c>
      <c r="N13" s="18">
        <v>0</v>
      </c>
      <c r="O13" s="24">
        <v>0</v>
      </c>
      <c r="P13" s="24">
        <v>0</v>
      </c>
      <c r="Q13" s="11">
        <v>0</v>
      </c>
      <c r="R13" s="42">
        <f t="shared" si="1"/>
        <v>0</v>
      </c>
      <c r="S13" s="42">
        <f t="shared" si="2"/>
        <v>1</v>
      </c>
      <c r="T13" s="22">
        <f t="shared" si="3"/>
        <v>2</v>
      </c>
      <c r="U13" s="135"/>
      <c r="V13" s="94"/>
    </row>
    <row r="14" spans="1:22">
      <c r="A14" s="1" t="s">
        <v>35</v>
      </c>
      <c r="B14" s="24">
        <v>4</v>
      </c>
      <c r="C14" s="10">
        <v>10</v>
      </c>
      <c r="D14" s="22">
        <f t="shared" si="0"/>
        <v>10</v>
      </c>
      <c r="E14" s="84">
        <v>9</v>
      </c>
      <c r="F14" s="47">
        <v>0</v>
      </c>
      <c r="G14" s="47">
        <v>0</v>
      </c>
      <c r="H14" s="47">
        <v>0</v>
      </c>
      <c r="I14" s="48">
        <v>4</v>
      </c>
      <c r="J14" s="42">
        <v>4</v>
      </c>
      <c r="K14" s="36">
        <f t="shared" si="4"/>
        <v>13</v>
      </c>
      <c r="L14" s="100">
        <v>0</v>
      </c>
      <c r="M14" s="11">
        <f t="shared" si="5"/>
        <v>0</v>
      </c>
      <c r="N14" s="18">
        <v>0</v>
      </c>
      <c r="O14" s="24">
        <v>0</v>
      </c>
      <c r="P14" s="24">
        <v>0</v>
      </c>
      <c r="Q14" s="11">
        <v>1</v>
      </c>
      <c r="R14" s="42">
        <f t="shared" si="1"/>
        <v>1</v>
      </c>
      <c r="S14" s="42">
        <f t="shared" si="2"/>
        <v>1</v>
      </c>
      <c r="T14" s="22">
        <f t="shared" si="3"/>
        <v>2</v>
      </c>
      <c r="U14" s="131"/>
      <c r="V14" s="94"/>
    </row>
    <row r="15" spans="1:22">
      <c r="A15" s="1" t="s">
        <v>36</v>
      </c>
      <c r="B15" s="24">
        <v>3</v>
      </c>
      <c r="C15" s="10">
        <v>25</v>
      </c>
      <c r="D15" s="22">
        <f t="shared" si="0"/>
        <v>25</v>
      </c>
      <c r="E15" s="84">
        <v>12</v>
      </c>
      <c r="F15" s="47">
        <v>1</v>
      </c>
      <c r="G15" s="47">
        <v>3</v>
      </c>
      <c r="H15" s="47">
        <v>1</v>
      </c>
      <c r="I15" s="48">
        <v>5</v>
      </c>
      <c r="J15" s="42">
        <v>10</v>
      </c>
      <c r="K15" s="104">
        <f t="shared" si="4"/>
        <v>22</v>
      </c>
      <c r="L15" s="100">
        <v>3</v>
      </c>
      <c r="M15" s="11">
        <f t="shared" si="5"/>
        <v>6</v>
      </c>
      <c r="N15" s="18">
        <v>1</v>
      </c>
      <c r="O15" s="24">
        <v>4</v>
      </c>
      <c r="P15" s="24">
        <v>0</v>
      </c>
      <c r="Q15" s="11">
        <v>1</v>
      </c>
      <c r="R15" s="42">
        <f t="shared" si="1"/>
        <v>6</v>
      </c>
      <c r="S15" s="42">
        <f t="shared" si="2"/>
        <v>9</v>
      </c>
      <c r="T15" s="22">
        <f t="shared" si="3"/>
        <v>18</v>
      </c>
      <c r="U15" s="131">
        <f>100*(1-M15/E15)</f>
        <v>50</v>
      </c>
      <c r="V15" s="139">
        <f>100*(1-T15/K15)</f>
        <v>18.181818181818176</v>
      </c>
    </row>
    <row r="16" spans="1:22">
      <c r="A16" s="1" t="s">
        <v>37</v>
      </c>
      <c r="B16" s="24">
        <v>3</v>
      </c>
      <c r="C16" s="10">
        <v>3</v>
      </c>
      <c r="D16" s="22">
        <f t="shared" si="0"/>
        <v>3</v>
      </c>
      <c r="E16" s="84">
        <v>12</v>
      </c>
      <c r="F16" s="47">
        <v>0</v>
      </c>
      <c r="G16" s="47">
        <v>4</v>
      </c>
      <c r="H16" s="47">
        <v>1</v>
      </c>
      <c r="I16" s="48">
        <v>4</v>
      </c>
      <c r="J16" s="42">
        <v>9</v>
      </c>
      <c r="K16" s="104">
        <f t="shared" si="4"/>
        <v>21</v>
      </c>
      <c r="L16" s="100">
        <v>3</v>
      </c>
      <c r="M16" s="11">
        <f t="shared" si="5"/>
        <v>6</v>
      </c>
      <c r="N16" s="18">
        <v>0</v>
      </c>
      <c r="O16" s="24">
        <v>0</v>
      </c>
      <c r="P16" s="24">
        <v>0</v>
      </c>
      <c r="Q16" s="11">
        <v>0</v>
      </c>
      <c r="R16" s="42">
        <f t="shared" si="1"/>
        <v>0</v>
      </c>
      <c r="S16" s="42">
        <f t="shared" si="2"/>
        <v>3</v>
      </c>
      <c r="T16" s="22">
        <f t="shared" si="3"/>
        <v>6</v>
      </c>
      <c r="U16" s="131">
        <f>100*(1-M16/E16)</f>
        <v>50</v>
      </c>
      <c r="V16" s="139">
        <f>100*(1-T16/K16)</f>
        <v>71.428571428571431</v>
      </c>
    </row>
    <row r="17" spans="1:22">
      <c r="A17" s="1" t="s">
        <v>38</v>
      </c>
      <c r="B17" s="24">
        <v>19</v>
      </c>
      <c r="C17" s="10">
        <v>16</v>
      </c>
      <c r="D17" s="22">
        <f t="shared" si="0"/>
        <v>16</v>
      </c>
      <c r="E17" s="85">
        <v>38</v>
      </c>
      <c r="F17" s="47">
        <v>1</v>
      </c>
      <c r="G17" s="47">
        <v>0</v>
      </c>
      <c r="H17" s="47">
        <v>0</v>
      </c>
      <c r="I17" s="48">
        <v>15</v>
      </c>
      <c r="J17" s="42">
        <v>16</v>
      </c>
      <c r="K17" s="104">
        <f t="shared" si="4"/>
        <v>54</v>
      </c>
      <c r="L17" s="100">
        <v>15</v>
      </c>
      <c r="M17" s="129">
        <f t="shared" si="5"/>
        <v>30</v>
      </c>
      <c r="N17" s="18">
        <v>0</v>
      </c>
      <c r="O17" s="24">
        <v>2</v>
      </c>
      <c r="P17" s="24">
        <v>0</v>
      </c>
      <c r="Q17" s="11">
        <v>9</v>
      </c>
      <c r="R17" s="42">
        <f t="shared" si="1"/>
        <v>11</v>
      </c>
      <c r="S17" s="42">
        <f t="shared" si="2"/>
        <v>26</v>
      </c>
      <c r="T17" s="22">
        <f t="shared" si="3"/>
        <v>52</v>
      </c>
      <c r="U17" s="136">
        <f>100*(1-M17/E17)</f>
        <v>21.052631578947366</v>
      </c>
      <c r="V17" s="145">
        <f>100*(1-T17/K17)</f>
        <v>3.703703703703709</v>
      </c>
    </row>
    <row r="18" spans="1:22">
      <c r="A18" s="1" t="s">
        <v>39</v>
      </c>
      <c r="B18" s="24">
        <v>13</v>
      </c>
      <c r="C18" s="10">
        <v>7</v>
      </c>
      <c r="D18" s="22">
        <f t="shared" si="0"/>
        <v>7</v>
      </c>
      <c r="E18" s="85">
        <v>20</v>
      </c>
      <c r="F18" s="47">
        <v>0</v>
      </c>
      <c r="G18" s="47">
        <v>5</v>
      </c>
      <c r="H18" s="47">
        <v>0</v>
      </c>
      <c r="I18" s="48">
        <v>3</v>
      </c>
      <c r="J18" s="42">
        <v>8</v>
      </c>
      <c r="K18" s="104">
        <f t="shared" si="4"/>
        <v>28</v>
      </c>
      <c r="L18" s="100">
        <v>1</v>
      </c>
      <c r="M18" s="129">
        <f t="shared" si="5"/>
        <v>2</v>
      </c>
      <c r="N18" s="18">
        <v>0</v>
      </c>
      <c r="O18" s="24">
        <v>0</v>
      </c>
      <c r="P18" s="24">
        <v>0</v>
      </c>
      <c r="Q18" s="11">
        <v>3</v>
      </c>
      <c r="R18" s="42">
        <f t="shared" si="1"/>
        <v>3</v>
      </c>
      <c r="S18" s="42">
        <f t="shared" si="2"/>
        <v>4</v>
      </c>
      <c r="T18" s="22">
        <f t="shared" si="3"/>
        <v>8</v>
      </c>
      <c r="U18" s="134">
        <f>100*(1-M18/E18)</f>
        <v>90</v>
      </c>
      <c r="V18" s="139">
        <f>100*(1-T18/K18)</f>
        <v>71.428571428571431</v>
      </c>
    </row>
    <row r="19" spans="1:22">
      <c r="A19" s="1" t="s">
        <v>40</v>
      </c>
      <c r="B19" s="24">
        <v>1</v>
      </c>
      <c r="C19" s="10">
        <v>11</v>
      </c>
      <c r="D19" s="22">
        <f t="shared" si="0"/>
        <v>11</v>
      </c>
      <c r="E19" s="84">
        <v>2</v>
      </c>
      <c r="F19" s="47">
        <v>1</v>
      </c>
      <c r="G19" s="47">
        <v>3</v>
      </c>
      <c r="H19" s="47">
        <v>0</v>
      </c>
      <c r="I19" s="48">
        <v>2</v>
      </c>
      <c r="J19" s="42">
        <v>6</v>
      </c>
      <c r="K19" s="36">
        <f t="shared" si="4"/>
        <v>8</v>
      </c>
      <c r="L19" s="100">
        <v>0</v>
      </c>
      <c r="M19" s="11">
        <f t="shared" si="5"/>
        <v>0</v>
      </c>
      <c r="N19" s="18">
        <v>1</v>
      </c>
      <c r="O19" s="24">
        <v>1</v>
      </c>
      <c r="P19" s="24">
        <v>0</v>
      </c>
      <c r="Q19" s="11">
        <v>3</v>
      </c>
      <c r="R19" s="42">
        <f t="shared" si="1"/>
        <v>5</v>
      </c>
      <c r="S19" s="42">
        <f t="shared" si="2"/>
        <v>5</v>
      </c>
      <c r="T19" s="22">
        <f t="shared" si="3"/>
        <v>10</v>
      </c>
      <c r="U19" s="131"/>
      <c r="V19" s="142"/>
    </row>
    <row r="20" spans="1:22">
      <c r="A20" s="1" t="s">
        <v>0</v>
      </c>
      <c r="B20" s="24">
        <v>4</v>
      </c>
      <c r="C20" s="10">
        <v>1</v>
      </c>
      <c r="D20" s="22">
        <f t="shared" si="0"/>
        <v>1</v>
      </c>
      <c r="E20" s="84">
        <v>6</v>
      </c>
      <c r="F20" s="47">
        <v>0</v>
      </c>
      <c r="G20" s="47">
        <v>0</v>
      </c>
      <c r="H20" s="47">
        <v>2</v>
      </c>
      <c r="I20" s="48">
        <v>0</v>
      </c>
      <c r="J20" s="42">
        <v>2</v>
      </c>
      <c r="K20" s="36">
        <f t="shared" si="4"/>
        <v>8</v>
      </c>
      <c r="L20" s="100">
        <v>0</v>
      </c>
      <c r="M20" s="11">
        <f t="shared" si="5"/>
        <v>0</v>
      </c>
      <c r="N20" s="18">
        <v>0</v>
      </c>
      <c r="O20" s="24">
        <v>0</v>
      </c>
      <c r="P20" s="24">
        <v>0</v>
      </c>
      <c r="Q20" s="11">
        <v>0</v>
      </c>
      <c r="R20" s="42">
        <f t="shared" si="1"/>
        <v>0</v>
      </c>
      <c r="S20" s="42">
        <f t="shared" si="2"/>
        <v>0</v>
      </c>
      <c r="T20" s="22">
        <f t="shared" si="3"/>
        <v>0</v>
      </c>
      <c r="U20" s="131"/>
      <c r="V20" s="94"/>
    </row>
    <row r="21" spans="1:22" ht="15.75" thickBot="1">
      <c r="A21" s="3" t="s">
        <v>1</v>
      </c>
      <c r="B21" s="26">
        <v>7</v>
      </c>
      <c r="C21" s="16">
        <v>11</v>
      </c>
      <c r="D21" s="28">
        <v>7</v>
      </c>
      <c r="E21" s="86">
        <v>12</v>
      </c>
      <c r="F21" s="59">
        <v>1</v>
      </c>
      <c r="G21" s="59">
        <v>4</v>
      </c>
      <c r="H21" s="59">
        <v>0</v>
      </c>
      <c r="I21" s="60">
        <v>4</v>
      </c>
      <c r="J21" s="43">
        <v>9</v>
      </c>
      <c r="K21" s="106">
        <f t="shared" si="4"/>
        <v>21</v>
      </c>
      <c r="L21" s="101">
        <v>2</v>
      </c>
      <c r="M21" s="17">
        <f t="shared" si="5"/>
        <v>4</v>
      </c>
      <c r="N21" s="75">
        <v>0</v>
      </c>
      <c r="O21" s="26">
        <v>2</v>
      </c>
      <c r="P21" s="26">
        <v>0</v>
      </c>
      <c r="Q21" s="17">
        <v>4</v>
      </c>
      <c r="R21" s="43">
        <f t="shared" si="1"/>
        <v>6</v>
      </c>
      <c r="S21" s="43">
        <f t="shared" si="2"/>
        <v>8</v>
      </c>
      <c r="T21" s="28">
        <f t="shared" si="3"/>
        <v>16</v>
      </c>
      <c r="U21" s="132">
        <f>100*(1-M21/E21)</f>
        <v>66.666666666666671</v>
      </c>
      <c r="V21" s="158">
        <f>100*(1-T21/K21)</f>
        <v>23.809523809523814</v>
      </c>
    </row>
    <row r="22" spans="1:22">
      <c r="A22" s="4" t="s">
        <v>41</v>
      </c>
      <c r="B22" s="25">
        <v>4</v>
      </c>
      <c r="C22" s="14">
        <v>6</v>
      </c>
      <c r="D22" s="15">
        <f t="shared" ref="D22:D32" si="6">SUM(C22:C22)</f>
        <v>6</v>
      </c>
      <c r="E22" s="27">
        <v>16</v>
      </c>
      <c r="F22" s="63">
        <v>0</v>
      </c>
      <c r="G22" s="63">
        <v>0</v>
      </c>
      <c r="H22" s="63">
        <v>0</v>
      </c>
      <c r="I22" s="64">
        <v>0</v>
      </c>
      <c r="J22" s="20">
        <v>0</v>
      </c>
      <c r="K22" s="67">
        <f t="shared" si="4"/>
        <v>16</v>
      </c>
      <c r="L22" s="102">
        <v>0</v>
      </c>
      <c r="M22" s="15">
        <f t="shared" si="5"/>
        <v>0</v>
      </c>
      <c r="N22" s="20">
        <v>0</v>
      </c>
      <c r="O22" s="25">
        <v>0</v>
      </c>
      <c r="P22" s="25">
        <v>0</v>
      </c>
      <c r="Q22" s="15">
        <v>0</v>
      </c>
      <c r="R22" s="121">
        <f t="shared" si="1"/>
        <v>0</v>
      </c>
      <c r="S22" s="66">
        <f t="shared" si="2"/>
        <v>0</v>
      </c>
      <c r="T22" s="27">
        <f t="shared" si="3"/>
        <v>0</v>
      </c>
      <c r="U22" s="140">
        <f>100*(1-M22/E22)</f>
        <v>100</v>
      </c>
      <c r="V22" s="98"/>
    </row>
    <row r="23" spans="1:22">
      <c r="A23" s="1" t="s">
        <v>42</v>
      </c>
      <c r="B23" s="24">
        <v>1</v>
      </c>
      <c r="C23" s="10">
        <v>4</v>
      </c>
      <c r="D23" s="11">
        <f t="shared" si="6"/>
        <v>4</v>
      </c>
      <c r="E23" s="22">
        <v>11</v>
      </c>
      <c r="F23" s="47">
        <v>0</v>
      </c>
      <c r="G23" s="47">
        <v>1</v>
      </c>
      <c r="H23" s="47">
        <v>0</v>
      </c>
      <c r="I23" s="48">
        <v>4</v>
      </c>
      <c r="J23" s="18">
        <v>5</v>
      </c>
      <c r="K23" s="36">
        <f t="shared" si="4"/>
        <v>16</v>
      </c>
      <c r="L23" s="100">
        <v>0</v>
      </c>
      <c r="M23" s="11">
        <f t="shared" si="5"/>
        <v>0</v>
      </c>
      <c r="N23" s="18">
        <v>0</v>
      </c>
      <c r="O23" s="24">
        <v>0</v>
      </c>
      <c r="P23" s="24">
        <v>0</v>
      </c>
      <c r="Q23" s="11">
        <v>1</v>
      </c>
      <c r="R23" s="123">
        <f t="shared" si="1"/>
        <v>1</v>
      </c>
      <c r="S23" s="42">
        <f t="shared" si="2"/>
        <v>1</v>
      </c>
      <c r="T23" s="22">
        <f t="shared" si="3"/>
        <v>2</v>
      </c>
      <c r="U23" s="134">
        <f>100*(1-M23/E23)</f>
        <v>100</v>
      </c>
      <c r="V23" s="94"/>
    </row>
    <row r="24" spans="1:22" ht="15.75" thickBot="1">
      <c r="A24" s="2" t="s">
        <v>43</v>
      </c>
      <c r="B24" s="26">
        <v>2</v>
      </c>
      <c r="C24" s="16">
        <v>0</v>
      </c>
      <c r="D24" s="17">
        <f t="shared" si="6"/>
        <v>0</v>
      </c>
      <c r="E24" s="28">
        <v>4</v>
      </c>
      <c r="F24" s="51">
        <v>0</v>
      </c>
      <c r="G24" s="51">
        <v>0</v>
      </c>
      <c r="H24" s="51">
        <v>1</v>
      </c>
      <c r="I24" s="52">
        <v>1</v>
      </c>
      <c r="J24" s="75">
        <v>2</v>
      </c>
      <c r="K24" s="41">
        <f t="shared" si="4"/>
        <v>6</v>
      </c>
      <c r="L24" s="103">
        <v>0</v>
      </c>
      <c r="M24" s="17">
        <f t="shared" si="5"/>
        <v>0</v>
      </c>
      <c r="N24" s="75">
        <v>0</v>
      </c>
      <c r="O24" s="26">
        <v>0</v>
      </c>
      <c r="P24" s="26">
        <v>0</v>
      </c>
      <c r="Q24" s="17">
        <v>0</v>
      </c>
      <c r="R24" s="122">
        <f t="shared" si="1"/>
        <v>0</v>
      </c>
      <c r="S24" s="43">
        <f t="shared" si="2"/>
        <v>0</v>
      </c>
      <c r="T24" s="28">
        <f t="shared" si="3"/>
        <v>0</v>
      </c>
      <c r="U24" s="132"/>
      <c r="V24" s="95"/>
    </row>
    <row r="25" spans="1:22">
      <c r="A25" s="4" t="s">
        <v>44</v>
      </c>
      <c r="B25" s="25">
        <v>1</v>
      </c>
      <c r="C25" s="14">
        <v>1</v>
      </c>
      <c r="D25" s="15">
        <f t="shared" si="6"/>
        <v>1</v>
      </c>
      <c r="E25" s="21">
        <v>9</v>
      </c>
      <c r="F25" s="112">
        <v>0</v>
      </c>
      <c r="G25" s="112">
        <v>0</v>
      </c>
      <c r="H25" s="112">
        <v>0</v>
      </c>
      <c r="I25" s="113">
        <v>0</v>
      </c>
      <c r="J25" s="74">
        <v>0</v>
      </c>
      <c r="K25" s="67">
        <f t="shared" si="4"/>
        <v>9</v>
      </c>
      <c r="L25" s="99">
        <v>3</v>
      </c>
      <c r="M25" s="15">
        <f t="shared" si="5"/>
        <v>6</v>
      </c>
      <c r="N25" s="74">
        <v>0</v>
      </c>
      <c r="O25" s="30">
        <v>0</v>
      </c>
      <c r="P25" s="30">
        <v>0</v>
      </c>
      <c r="Q25" s="9">
        <v>0</v>
      </c>
      <c r="R25" s="66">
        <f t="shared" si="1"/>
        <v>0</v>
      </c>
      <c r="S25" s="66">
        <f t="shared" si="2"/>
        <v>3</v>
      </c>
      <c r="T25" s="27">
        <f t="shared" si="3"/>
        <v>6</v>
      </c>
      <c r="U25" s="130"/>
      <c r="V25" s="96"/>
    </row>
    <row r="26" spans="1:22" ht="15.75" thickBot="1">
      <c r="A26" s="2" t="s">
        <v>45</v>
      </c>
      <c r="B26" s="26">
        <v>0</v>
      </c>
      <c r="C26" s="16">
        <v>1</v>
      </c>
      <c r="D26" s="17">
        <f t="shared" si="6"/>
        <v>1</v>
      </c>
      <c r="E26" s="23">
        <v>2</v>
      </c>
      <c r="F26" s="59">
        <v>0</v>
      </c>
      <c r="G26" s="59">
        <v>0</v>
      </c>
      <c r="H26" s="59">
        <v>0</v>
      </c>
      <c r="I26" s="60">
        <v>2</v>
      </c>
      <c r="J26" s="19">
        <v>2</v>
      </c>
      <c r="K26" s="41">
        <f t="shared" si="4"/>
        <v>4</v>
      </c>
      <c r="L26" s="101">
        <v>0</v>
      </c>
      <c r="M26" s="17">
        <f t="shared" si="5"/>
        <v>0</v>
      </c>
      <c r="N26" s="19">
        <v>0</v>
      </c>
      <c r="O26" s="29">
        <v>0</v>
      </c>
      <c r="P26" s="29">
        <v>0</v>
      </c>
      <c r="Q26" s="13">
        <v>0</v>
      </c>
      <c r="R26" s="120">
        <f t="shared" si="1"/>
        <v>0</v>
      </c>
      <c r="S26" s="43">
        <f t="shared" si="2"/>
        <v>0</v>
      </c>
      <c r="T26" s="28">
        <f t="shared" si="3"/>
        <v>0</v>
      </c>
      <c r="U26" s="133"/>
      <c r="V26" s="97"/>
    </row>
    <row r="27" spans="1:22">
      <c r="A27" s="4" t="s">
        <v>46</v>
      </c>
      <c r="B27" s="25">
        <v>18</v>
      </c>
      <c r="C27" s="14">
        <v>16</v>
      </c>
      <c r="D27" s="15">
        <f t="shared" si="6"/>
        <v>16</v>
      </c>
      <c r="E27" s="78">
        <v>62</v>
      </c>
      <c r="F27" s="63">
        <v>0</v>
      </c>
      <c r="G27" s="63">
        <v>4</v>
      </c>
      <c r="H27" s="63">
        <v>1</v>
      </c>
      <c r="I27" s="64">
        <v>10</v>
      </c>
      <c r="J27" s="20">
        <v>15</v>
      </c>
      <c r="K27" s="105">
        <f t="shared" si="4"/>
        <v>77</v>
      </c>
      <c r="L27" s="102">
        <v>7</v>
      </c>
      <c r="M27" s="15">
        <f t="shared" si="5"/>
        <v>14</v>
      </c>
      <c r="N27" s="20">
        <v>0</v>
      </c>
      <c r="O27" s="25">
        <v>3</v>
      </c>
      <c r="P27" s="25">
        <v>0</v>
      </c>
      <c r="Q27" s="15">
        <v>1</v>
      </c>
      <c r="R27" s="121">
        <f t="shared" si="1"/>
        <v>4</v>
      </c>
      <c r="S27" s="66">
        <f t="shared" si="2"/>
        <v>11</v>
      </c>
      <c r="T27" s="27">
        <f t="shared" si="3"/>
        <v>22</v>
      </c>
      <c r="U27" s="138">
        <f>100*(1-M27/E27)</f>
        <v>77.41935483870968</v>
      </c>
      <c r="V27" s="98"/>
    </row>
    <row r="28" spans="1:22" ht="15.75" thickBot="1">
      <c r="A28" s="2" t="s">
        <v>47</v>
      </c>
      <c r="B28" s="26">
        <v>17</v>
      </c>
      <c r="C28" s="16">
        <v>11</v>
      </c>
      <c r="D28" s="17">
        <f t="shared" si="6"/>
        <v>11</v>
      </c>
      <c r="E28" s="79">
        <v>60</v>
      </c>
      <c r="F28" s="51">
        <v>0</v>
      </c>
      <c r="G28" s="51">
        <v>0</v>
      </c>
      <c r="H28" s="51">
        <v>0</v>
      </c>
      <c r="I28" s="52">
        <v>9</v>
      </c>
      <c r="J28" s="75">
        <v>9</v>
      </c>
      <c r="K28" s="106">
        <f t="shared" si="4"/>
        <v>69</v>
      </c>
      <c r="L28" s="103">
        <v>3</v>
      </c>
      <c r="M28" s="17">
        <f t="shared" si="5"/>
        <v>6</v>
      </c>
      <c r="N28" s="75">
        <v>0</v>
      </c>
      <c r="O28" s="26">
        <v>1</v>
      </c>
      <c r="P28" s="26">
        <v>0</v>
      </c>
      <c r="Q28" s="17">
        <v>3</v>
      </c>
      <c r="R28" s="122">
        <f t="shared" si="1"/>
        <v>4</v>
      </c>
      <c r="S28" s="43">
        <f t="shared" si="2"/>
        <v>7</v>
      </c>
      <c r="T28" s="28">
        <f t="shared" si="3"/>
        <v>14</v>
      </c>
      <c r="U28" s="141">
        <f>100*(1-M28/E28)</f>
        <v>90</v>
      </c>
      <c r="V28" s="95"/>
    </row>
    <row r="29" spans="1:22">
      <c r="A29" s="4" t="s">
        <v>48</v>
      </c>
      <c r="B29" s="25">
        <v>3</v>
      </c>
      <c r="C29" s="14">
        <v>3</v>
      </c>
      <c r="D29" s="15">
        <f t="shared" si="6"/>
        <v>3</v>
      </c>
      <c r="E29" s="21">
        <v>19</v>
      </c>
      <c r="F29" s="112">
        <v>0</v>
      </c>
      <c r="G29" s="112">
        <v>0</v>
      </c>
      <c r="H29" s="112">
        <v>0</v>
      </c>
      <c r="I29" s="113">
        <v>2</v>
      </c>
      <c r="J29" s="74">
        <v>2</v>
      </c>
      <c r="K29" s="67">
        <f t="shared" si="4"/>
        <v>21</v>
      </c>
      <c r="L29" s="99">
        <v>2</v>
      </c>
      <c r="M29" s="15">
        <f t="shared" si="5"/>
        <v>4</v>
      </c>
      <c r="N29" s="74">
        <v>0</v>
      </c>
      <c r="O29" s="30">
        <v>0</v>
      </c>
      <c r="P29" s="30">
        <v>0</v>
      </c>
      <c r="Q29" s="9">
        <v>5</v>
      </c>
      <c r="R29" s="66">
        <f t="shared" si="1"/>
        <v>5</v>
      </c>
      <c r="S29" s="66">
        <f t="shared" si="2"/>
        <v>7</v>
      </c>
      <c r="T29" s="27">
        <f t="shared" si="3"/>
        <v>14</v>
      </c>
      <c r="U29" s="130">
        <f>100*(1-M29/E29)</f>
        <v>78.94736842105263</v>
      </c>
      <c r="V29" s="143">
        <f>100*(1-T29/K29)</f>
        <v>33.333333333333336</v>
      </c>
    </row>
    <row r="30" spans="1:22">
      <c r="A30" s="1" t="s">
        <v>49</v>
      </c>
      <c r="B30" s="24">
        <v>4</v>
      </c>
      <c r="C30" s="10">
        <v>5</v>
      </c>
      <c r="D30" s="11">
        <f t="shared" si="6"/>
        <v>5</v>
      </c>
      <c r="E30" s="77">
        <v>32</v>
      </c>
      <c r="F30" s="47">
        <v>0</v>
      </c>
      <c r="G30" s="47">
        <v>0</v>
      </c>
      <c r="H30" s="47">
        <v>0</v>
      </c>
      <c r="I30" s="48">
        <v>9</v>
      </c>
      <c r="J30" s="18">
        <v>9</v>
      </c>
      <c r="K30" s="104">
        <f t="shared" si="4"/>
        <v>41</v>
      </c>
      <c r="L30" s="100">
        <v>3</v>
      </c>
      <c r="M30" s="11">
        <f t="shared" si="5"/>
        <v>6</v>
      </c>
      <c r="N30" s="18">
        <v>0</v>
      </c>
      <c r="O30" s="24">
        <v>0</v>
      </c>
      <c r="P30" s="24">
        <v>0</v>
      </c>
      <c r="Q30" s="11">
        <v>0</v>
      </c>
      <c r="R30" s="42">
        <f t="shared" si="1"/>
        <v>0</v>
      </c>
      <c r="S30" s="42">
        <f t="shared" si="2"/>
        <v>3</v>
      </c>
      <c r="T30" s="22">
        <f t="shared" si="3"/>
        <v>6</v>
      </c>
      <c r="U30" s="134">
        <f>100*(1-M30/E30)</f>
        <v>81.25</v>
      </c>
      <c r="V30" s="146">
        <f>100*(1-T30/K30)</f>
        <v>85.365853658536579</v>
      </c>
    </row>
    <row r="31" spans="1:22">
      <c r="A31" s="1" t="s">
        <v>2</v>
      </c>
      <c r="B31" s="24">
        <v>3</v>
      </c>
      <c r="C31" s="10">
        <v>0</v>
      </c>
      <c r="D31" s="11">
        <f t="shared" si="6"/>
        <v>0</v>
      </c>
      <c r="E31" s="22">
        <v>9</v>
      </c>
      <c r="F31" s="47">
        <v>0</v>
      </c>
      <c r="G31" s="47">
        <v>1</v>
      </c>
      <c r="H31" s="47">
        <v>0</v>
      </c>
      <c r="I31" s="48">
        <v>0</v>
      </c>
      <c r="J31" s="18">
        <v>1</v>
      </c>
      <c r="K31" s="36">
        <f t="shared" si="4"/>
        <v>10</v>
      </c>
      <c r="L31" s="100">
        <v>0</v>
      </c>
      <c r="M31" s="11">
        <f t="shared" si="5"/>
        <v>0</v>
      </c>
      <c r="N31" s="18">
        <v>0</v>
      </c>
      <c r="O31" s="24">
        <v>0</v>
      </c>
      <c r="P31" s="24">
        <v>0</v>
      </c>
      <c r="Q31" s="11">
        <v>1</v>
      </c>
      <c r="R31" s="42">
        <f t="shared" si="1"/>
        <v>1</v>
      </c>
      <c r="S31" s="42">
        <f t="shared" si="2"/>
        <v>1</v>
      </c>
      <c r="T31" s="22">
        <f t="shared" si="3"/>
        <v>2</v>
      </c>
      <c r="U31" s="131"/>
      <c r="V31" s="94"/>
    </row>
    <row r="32" spans="1:22" ht="15.75" thickBot="1">
      <c r="A32" s="3" t="s">
        <v>50</v>
      </c>
      <c r="B32" s="29">
        <v>1</v>
      </c>
      <c r="C32" s="12">
        <v>1</v>
      </c>
      <c r="D32" s="13">
        <f t="shared" si="6"/>
        <v>1</v>
      </c>
      <c r="E32" s="23">
        <v>3</v>
      </c>
      <c r="F32" s="59">
        <v>0</v>
      </c>
      <c r="G32" s="59">
        <v>0</v>
      </c>
      <c r="H32" s="59">
        <v>0</v>
      </c>
      <c r="I32" s="60">
        <v>0</v>
      </c>
      <c r="J32" s="19">
        <v>0</v>
      </c>
      <c r="K32" s="41">
        <f t="shared" si="4"/>
        <v>3</v>
      </c>
      <c r="L32" s="101">
        <v>0</v>
      </c>
      <c r="M32" s="17">
        <f>PRODUCT(2,L32)</f>
        <v>0</v>
      </c>
      <c r="N32" s="19">
        <v>0</v>
      </c>
      <c r="O32" s="29">
        <v>0</v>
      </c>
      <c r="P32" s="29">
        <v>0</v>
      </c>
      <c r="Q32" s="13">
        <v>0</v>
      </c>
      <c r="R32" s="42">
        <f t="shared" si="1"/>
        <v>0</v>
      </c>
      <c r="S32" s="43">
        <f t="shared" si="2"/>
        <v>0</v>
      </c>
      <c r="T32" s="28">
        <f>PRODUCT(2,S32)</f>
        <v>0</v>
      </c>
      <c r="U32" s="16"/>
      <c r="V32" s="95"/>
    </row>
    <row r="33" spans="1:22" ht="15.75" thickBot="1">
      <c r="A33" s="6"/>
      <c r="B33" s="45">
        <f>SUM(B5:B32)</f>
        <v>148</v>
      </c>
      <c r="C33" s="44">
        <f t="shared" ref="C33:D33" si="7">SUM(C5:C32)</f>
        <v>265</v>
      </c>
      <c r="D33" s="44">
        <f t="shared" si="7"/>
        <v>261</v>
      </c>
      <c r="E33" s="45">
        <f>SUM(E5:E32)</f>
        <v>436</v>
      </c>
      <c r="F33" s="124">
        <f t="shared" ref="F33:I33" si="8">SUM(F5:F32)</f>
        <v>15</v>
      </c>
      <c r="G33" s="124">
        <f t="shared" si="8"/>
        <v>85</v>
      </c>
      <c r="H33" s="124">
        <f t="shared" si="8"/>
        <v>9</v>
      </c>
      <c r="I33" s="125">
        <f t="shared" si="8"/>
        <v>106</v>
      </c>
      <c r="J33" s="119">
        <f>SUM(J5:J32)</f>
        <v>215</v>
      </c>
      <c r="K33" s="126">
        <f>SUM(K5:K32)</f>
        <v>651</v>
      </c>
      <c r="L33" s="116">
        <f>SUM(L5:L32)</f>
        <v>50</v>
      </c>
      <c r="M33" s="117">
        <f>SUM(M5:M32)</f>
        <v>100</v>
      </c>
      <c r="N33" s="127">
        <f t="shared" ref="N33:Q33" si="9">SUM(N5:N32)</f>
        <v>4</v>
      </c>
      <c r="O33" s="124">
        <f t="shared" si="9"/>
        <v>35</v>
      </c>
      <c r="P33" s="124">
        <f t="shared" si="9"/>
        <v>0</v>
      </c>
      <c r="Q33" s="124">
        <f t="shared" si="9"/>
        <v>46</v>
      </c>
      <c r="R33" s="44">
        <f>SUM(R5:R32)</f>
        <v>85</v>
      </c>
      <c r="S33" s="117">
        <f t="shared" ref="S33:T33" si="10">SUM(S5:S32)</f>
        <v>135</v>
      </c>
      <c r="T33" s="118">
        <f t="shared" si="10"/>
        <v>270</v>
      </c>
      <c r="U33" s="147">
        <f>100*(1-M33/E33)</f>
        <v>77.064220183486242</v>
      </c>
      <c r="V33" s="148">
        <f>100*(1-T33/K33)</f>
        <v>58.525345622119815</v>
      </c>
    </row>
    <row r="36" spans="1:22" ht="114.75" customHeight="1">
      <c r="A36" s="208" t="s">
        <v>54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9" t="s">
        <v>55</v>
      </c>
      <c r="L36" s="209"/>
      <c r="M36" s="209"/>
      <c r="N36" s="114"/>
      <c r="O36" s="114"/>
      <c r="P36" s="114"/>
      <c r="Q36" s="114"/>
      <c r="R36" s="114"/>
    </row>
    <row r="37" spans="1:22" ht="30.75" customHeight="1">
      <c r="A37" s="217" t="s">
        <v>69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</row>
  </sheetData>
  <mergeCells count="6">
    <mergeCell ref="A37:S37"/>
    <mergeCell ref="J1:S1"/>
    <mergeCell ref="F3:I3"/>
    <mergeCell ref="N3:Q3"/>
    <mergeCell ref="A36:J36"/>
    <mergeCell ref="K36:M36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5"/>
  <sheetViews>
    <sheetView workbookViewId="0">
      <selection activeCell="Q11" sqref="Q11"/>
    </sheetView>
  </sheetViews>
  <sheetFormatPr defaultRowHeight="15"/>
  <cols>
    <col min="1" max="1" width="16.42578125" customWidth="1"/>
    <col min="2" max="4" width="12.85546875" hidden="1" customWidth="1"/>
    <col min="5" max="5" width="12.85546875" customWidth="1"/>
    <col min="6" max="9" width="6.7109375" customWidth="1"/>
    <col min="10" max="13" width="12.85546875" customWidth="1"/>
    <col min="14" max="17" width="6.7109375" customWidth="1"/>
    <col min="18" max="20" width="12.85546875" customWidth="1"/>
    <col min="21" max="21" width="14.42578125" style="32" customWidth="1"/>
    <col min="22" max="22" width="17.7109375" customWidth="1"/>
  </cols>
  <sheetData>
    <row r="1" spans="1:22" s="38" customFormat="1" ht="96" customHeight="1" thickBot="1">
      <c r="A1" s="39"/>
      <c r="B1" s="37" t="s">
        <v>52</v>
      </c>
      <c r="C1" s="40" t="s">
        <v>51</v>
      </c>
      <c r="D1" s="68" t="s">
        <v>56</v>
      </c>
      <c r="E1" s="40" t="s">
        <v>64</v>
      </c>
      <c r="F1" s="218" t="s">
        <v>57</v>
      </c>
      <c r="G1" s="219"/>
      <c r="H1" s="219"/>
      <c r="I1" s="219"/>
      <c r="J1" s="76" t="s">
        <v>61</v>
      </c>
      <c r="K1" s="88" t="s">
        <v>59</v>
      </c>
      <c r="L1" s="91" t="s">
        <v>63</v>
      </c>
      <c r="M1" s="91" t="s">
        <v>66</v>
      </c>
      <c r="N1" s="219" t="s">
        <v>58</v>
      </c>
      <c r="O1" s="219"/>
      <c r="P1" s="219"/>
      <c r="Q1" s="219"/>
      <c r="R1" s="76" t="s">
        <v>60</v>
      </c>
      <c r="S1" s="81" t="s">
        <v>62</v>
      </c>
      <c r="T1" s="88" t="s">
        <v>65</v>
      </c>
      <c r="U1" s="40" t="s">
        <v>67</v>
      </c>
      <c r="V1" s="76" t="s">
        <v>68</v>
      </c>
    </row>
    <row r="2" spans="1:22" s="38" customFormat="1" ht="61.5" customHeight="1" thickBot="1">
      <c r="A2" s="72"/>
      <c r="B2" s="70"/>
      <c r="C2" s="71"/>
      <c r="D2" s="73"/>
      <c r="E2" s="70">
        <v>1</v>
      </c>
      <c r="F2" s="37">
        <v>2</v>
      </c>
      <c r="G2" s="37">
        <v>3</v>
      </c>
      <c r="H2" s="37">
        <v>4</v>
      </c>
      <c r="I2" s="76">
        <v>5</v>
      </c>
      <c r="J2" s="80"/>
      <c r="K2" s="89"/>
      <c r="L2" s="92">
        <v>1</v>
      </c>
      <c r="M2" s="93"/>
      <c r="N2" s="69">
        <v>2</v>
      </c>
      <c r="O2" s="37">
        <v>3</v>
      </c>
      <c r="P2" s="37">
        <v>4</v>
      </c>
      <c r="Q2" s="76">
        <v>5</v>
      </c>
      <c r="R2" s="80"/>
      <c r="S2" s="82"/>
      <c r="T2" s="89"/>
      <c r="U2" s="40" t="s">
        <v>72</v>
      </c>
      <c r="V2" s="137" t="s">
        <v>73</v>
      </c>
    </row>
    <row r="3" spans="1:22">
      <c r="A3" s="5" t="s">
        <v>26</v>
      </c>
      <c r="B3" s="30">
        <v>0</v>
      </c>
      <c r="C3" s="8">
        <v>14</v>
      </c>
      <c r="D3" s="21">
        <f t="shared" ref="D3:D18" si="0">SUM(C3:C3)</f>
        <v>14</v>
      </c>
      <c r="E3" s="83">
        <v>1</v>
      </c>
      <c r="F3" s="55">
        <v>3</v>
      </c>
      <c r="G3" s="55">
        <v>8</v>
      </c>
      <c r="H3" s="55">
        <v>0</v>
      </c>
      <c r="I3" s="56">
        <v>4</v>
      </c>
      <c r="J3" s="66">
        <v>15</v>
      </c>
      <c r="K3" s="67">
        <f>SUM(E3,J3)</f>
        <v>16</v>
      </c>
      <c r="L3" s="99">
        <v>1</v>
      </c>
      <c r="M3" s="15">
        <f>PRODUCT(2,L3)</f>
        <v>2</v>
      </c>
      <c r="N3" s="20">
        <v>1</v>
      </c>
      <c r="O3" s="25">
        <v>1</v>
      </c>
      <c r="P3" s="25">
        <v>0</v>
      </c>
      <c r="Q3" s="15">
        <v>5</v>
      </c>
      <c r="R3" s="66">
        <f t="shared" ref="R3:R30" si="1">SUM(N3:Q3)</f>
        <v>7</v>
      </c>
      <c r="S3" s="66">
        <f t="shared" ref="S3:S30" si="2">SUM(L3,R3)</f>
        <v>8</v>
      </c>
      <c r="T3" s="27">
        <f>PRODUCT(2,S3)</f>
        <v>16</v>
      </c>
      <c r="U3" s="138"/>
      <c r="V3" s="98"/>
    </row>
    <row r="4" spans="1:22">
      <c r="A4" s="1" t="s">
        <v>27</v>
      </c>
      <c r="B4" s="24">
        <v>0</v>
      </c>
      <c r="C4" s="10">
        <v>6</v>
      </c>
      <c r="D4" s="22">
        <f t="shared" si="0"/>
        <v>6</v>
      </c>
      <c r="E4" s="84">
        <v>3</v>
      </c>
      <c r="F4" s="47">
        <v>1</v>
      </c>
      <c r="G4" s="47">
        <v>3</v>
      </c>
      <c r="H4" s="47">
        <v>0</v>
      </c>
      <c r="I4" s="48">
        <v>2</v>
      </c>
      <c r="J4" s="42">
        <v>6</v>
      </c>
      <c r="K4" s="36">
        <f>SUM(E4,J4)</f>
        <v>9</v>
      </c>
      <c r="L4" s="100">
        <v>0</v>
      </c>
      <c r="M4" s="11">
        <f>PRODUCT(2,L4)</f>
        <v>0</v>
      </c>
      <c r="N4" s="18">
        <v>0</v>
      </c>
      <c r="O4" s="24">
        <v>0</v>
      </c>
      <c r="P4" s="24">
        <v>0</v>
      </c>
      <c r="Q4" s="11">
        <v>2</v>
      </c>
      <c r="R4" s="42">
        <f t="shared" si="1"/>
        <v>2</v>
      </c>
      <c r="S4" s="42">
        <f t="shared" si="2"/>
        <v>2</v>
      </c>
      <c r="T4" s="22">
        <f t="shared" ref="T4:T18" si="3">PRODUCT(2,S4)</f>
        <v>4</v>
      </c>
      <c r="U4" s="131"/>
      <c r="V4" s="94"/>
    </row>
    <row r="5" spans="1:22">
      <c r="A5" s="1" t="s">
        <v>28</v>
      </c>
      <c r="B5" s="24">
        <v>10</v>
      </c>
      <c r="C5" s="10">
        <v>39</v>
      </c>
      <c r="D5" s="22">
        <f t="shared" si="0"/>
        <v>39</v>
      </c>
      <c r="E5" s="85">
        <v>20</v>
      </c>
      <c r="F5" s="47">
        <v>3</v>
      </c>
      <c r="G5" s="47">
        <v>19</v>
      </c>
      <c r="H5" s="47">
        <v>1</v>
      </c>
      <c r="I5" s="48">
        <v>7</v>
      </c>
      <c r="J5" s="42">
        <v>30</v>
      </c>
      <c r="K5" s="104">
        <f t="shared" ref="K5:K18" si="4">SUM(E5,J5)</f>
        <v>50</v>
      </c>
      <c r="L5" s="100">
        <v>4</v>
      </c>
      <c r="M5" s="129">
        <f t="shared" ref="M5:M18" si="5">PRODUCT(2,L5)</f>
        <v>8</v>
      </c>
      <c r="N5" s="18">
        <v>0</v>
      </c>
      <c r="O5" s="24">
        <v>12</v>
      </c>
      <c r="P5" s="24">
        <v>0</v>
      </c>
      <c r="Q5" s="11">
        <v>1</v>
      </c>
      <c r="R5" s="42">
        <f t="shared" si="1"/>
        <v>13</v>
      </c>
      <c r="S5" s="42">
        <f t="shared" si="2"/>
        <v>17</v>
      </c>
      <c r="T5" s="22">
        <f t="shared" si="3"/>
        <v>34</v>
      </c>
      <c r="U5" s="131">
        <f>100*(1-M5/E5)</f>
        <v>60</v>
      </c>
      <c r="V5" s="145">
        <f>100*(1-T5/K5)</f>
        <v>31.999999999999996</v>
      </c>
    </row>
    <row r="6" spans="1:22">
      <c r="A6" s="1" t="s">
        <v>29</v>
      </c>
      <c r="B6" s="24">
        <v>0</v>
      </c>
      <c r="C6" s="10">
        <v>35</v>
      </c>
      <c r="D6" s="22">
        <f t="shared" si="0"/>
        <v>35</v>
      </c>
      <c r="E6" s="84">
        <v>3</v>
      </c>
      <c r="F6" s="47">
        <v>2</v>
      </c>
      <c r="G6" s="47">
        <v>12</v>
      </c>
      <c r="H6" s="47">
        <v>0</v>
      </c>
      <c r="I6" s="48">
        <v>3</v>
      </c>
      <c r="J6" s="42">
        <v>17</v>
      </c>
      <c r="K6" s="36">
        <f t="shared" si="4"/>
        <v>20</v>
      </c>
      <c r="L6" s="100">
        <v>0</v>
      </c>
      <c r="M6" s="11">
        <f t="shared" si="5"/>
        <v>0</v>
      </c>
      <c r="N6" s="18">
        <v>0</v>
      </c>
      <c r="O6" s="24">
        <v>8</v>
      </c>
      <c r="P6" s="24">
        <v>0</v>
      </c>
      <c r="Q6" s="11">
        <v>1</v>
      </c>
      <c r="R6" s="42">
        <f t="shared" si="1"/>
        <v>9</v>
      </c>
      <c r="S6" s="42">
        <f t="shared" si="2"/>
        <v>9</v>
      </c>
      <c r="T6" s="22">
        <f t="shared" si="3"/>
        <v>18</v>
      </c>
      <c r="U6" s="131"/>
      <c r="V6" s="145">
        <f>100*(1-T6/K6)</f>
        <v>9.9999999999999982</v>
      </c>
    </row>
    <row r="7" spans="1:22">
      <c r="A7" s="1" t="s">
        <v>30</v>
      </c>
      <c r="B7" s="24">
        <v>11</v>
      </c>
      <c r="C7" s="10">
        <v>16</v>
      </c>
      <c r="D7" s="22">
        <f t="shared" si="0"/>
        <v>16</v>
      </c>
      <c r="E7" s="85">
        <v>20</v>
      </c>
      <c r="F7" s="47">
        <v>0</v>
      </c>
      <c r="G7" s="47">
        <v>9</v>
      </c>
      <c r="H7" s="47">
        <v>0</v>
      </c>
      <c r="I7" s="48">
        <v>5</v>
      </c>
      <c r="J7" s="42">
        <v>14</v>
      </c>
      <c r="K7" s="104">
        <f t="shared" si="4"/>
        <v>34</v>
      </c>
      <c r="L7" s="100">
        <v>1</v>
      </c>
      <c r="M7" s="129">
        <f t="shared" si="5"/>
        <v>2</v>
      </c>
      <c r="N7" s="18">
        <v>0</v>
      </c>
      <c r="O7" s="24">
        <v>1</v>
      </c>
      <c r="P7" s="24">
        <v>0</v>
      </c>
      <c r="Q7" s="11">
        <v>0</v>
      </c>
      <c r="R7" s="42">
        <f t="shared" si="1"/>
        <v>1</v>
      </c>
      <c r="S7" s="42">
        <f t="shared" si="2"/>
        <v>2</v>
      </c>
      <c r="T7" s="22">
        <f t="shared" si="3"/>
        <v>4</v>
      </c>
      <c r="U7" s="134">
        <f>100*(1-M7/E7)</f>
        <v>90</v>
      </c>
      <c r="V7" s="146">
        <f>100*(1-T7/K7)</f>
        <v>88.235294117647058</v>
      </c>
    </row>
    <row r="8" spans="1:22">
      <c r="A8" s="1" t="s">
        <v>31</v>
      </c>
      <c r="B8" s="24">
        <v>2</v>
      </c>
      <c r="C8" s="10">
        <v>4</v>
      </c>
      <c r="D8" s="22">
        <f t="shared" si="0"/>
        <v>4</v>
      </c>
      <c r="E8" s="84">
        <v>9</v>
      </c>
      <c r="F8" s="47">
        <v>0</v>
      </c>
      <c r="G8" s="47">
        <v>2</v>
      </c>
      <c r="H8" s="47">
        <v>0</v>
      </c>
      <c r="I8" s="48">
        <v>1</v>
      </c>
      <c r="J8" s="42">
        <v>3</v>
      </c>
      <c r="K8" s="36">
        <f t="shared" si="4"/>
        <v>12</v>
      </c>
      <c r="L8" s="100">
        <v>1</v>
      </c>
      <c r="M8" s="11">
        <f t="shared" si="5"/>
        <v>2</v>
      </c>
      <c r="N8" s="18">
        <v>0</v>
      </c>
      <c r="O8" s="24">
        <v>0</v>
      </c>
      <c r="P8" s="24">
        <v>0</v>
      </c>
      <c r="Q8" s="11">
        <v>1</v>
      </c>
      <c r="R8" s="42">
        <f t="shared" si="1"/>
        <v>1</v>
      </c>
      <c r="S8" s="42">
        <f t="shared" si="2"/>
        <v>2</v>
      </c>
      <c r="T8" s="22">
        <f t="shared" si="3"/>
        <v>4</v>
      </c>
      <c r="U8" s="131"/>
      <c r="V8" s="94"/>
    </row>
    <row r="9" spans="1:22">
      <c r="A9" s="1" t="s">
        <v>32</v>
      </c>
      <c r="B9" s="24">
        <v>4</v>
      </c>
      <c r="C9" s="10">
        <v>6</v>
      </c>
      <c r="D9" s="22">
        <f t="shared" si="0"/>
        <v>6</v>
      </c>
      <c r="E9" s="84">
        <v>12</v>
      </c>
      <c r="F9" s="47">
        <v>1</v>
      </c>
      <c r="G9" s="47">
        <v>2</v>
      </c>
      <c r="H9" s="47">
        <v>2</v>
      </c>
      <c r="I9" s="48">
        <v>6</v>
      </c>
      <c r="J9" s="42">
        <v>11</v>
      </c>
      <c r="K9" s="104">
        <f t="shared" si="4"/>
        <v>23</v>
      </c>
      <c r="L9" s="100">
        <v>0</v>
      </c>
      <c r="M9" s="11">
        <f t="shared" si="5"/>
        <v>0</v>
      </c>
      <c r="N9" s="18">
        <v>1</v>
      </c>
      <c r="O9" s="24">
        <v>0</v>
      </c>
      <c r="P9" s="24">
        <v>0</v>
      </c>
      <c r="Q9" s="11">
        <v>1</v>
      </c>
      <c r="R9" s="42">
        <f t="shared" si="1"/>
        <v>2</v>
      </c>
      <c r="S9" s="42">
        <f t="shared" si="2"/>
        <v>2</v>
      </c>
      <c r="T9" s="22">
        <f t="shared" si="3"/>
        <v>4</v>
      </c>
      <c r="U9" s="134">
        <f>100*(1-M9/E9)</f>
        <v>100</v>
      </c>
      <c r="V9" s="146">
        <f>100*(1-T9/K9)</f>
        <v>82.608695652173907</v>
      </c>
    </row>
    <row r="10" spans="1:22">
      <c r="A10" s="1" t="s">
        <v>33</v>
      </c>
      <c r="B10" s="24">
        <v>12</v>
      </c>
      <c r="C10" s="10">
        <v>11</v>
      </c>
      <c r="D10" s="22">
        <f t="shared" si="0"/>
        <v>11</v>
      </c>
      <c r="E10" s="85">
        <v>23</v>
      </c>
      <c r="F10" s="47">
        <v>1</v>
      </c>
      <c r="G10" s="47">
        <v>5</v>
      </c>
      <c r="H10" s="47">
        <v>0</v>
      </c>
      <c r="I10" s="48">
        <v>3</v>
      </c>
      <c r="J10" s="42">
        <v>9</v>
      </c>
      <c r="K10" s="104">
        <f t="shared" si="4"/>
        <v>32</v>
      </c>
      <c r="L10" s="100">
        <v>0</v>
      </c>
      <c r="M10" s="129">
        <f t="shared" si="5"/>
        <v>0</v>
      </c>
      <c r="N10" s="18">
        <v>0</v>
      </c>
      <c r="O10" s="24">
        <v>0</v>
      </c>
      <c r="P10" s="24">
        <v>0</v>
      </c>
      <c r="Q10" s="11">
        <v>3</v>
      </c>
      <c r="R10" s="42">
        <f t="shared" si="1"/>
        <v>3</v>
      </c>
      <c r="S10" s="42">
        <f t="shared" si="2"/>
        <v>3</v>
      </c>
      <c r="T10" s="22">
        <f t="shared" si="3"/>
        <v>6</v>
      </c>
      <c r="U10" s="134">
        <f>100*(1-M10/E10)</f>
        <v>100</v>
      </c>
      <c r="V10" s="146">
        <f>100*(1-T10/K10)</f>
        <v>81.25</v>
      </c>
    </row>
    <row r="11" spans="1:22">
      <c r="A11" s="1" t="s">
        <v>34</v>
      </c>
      <c r="B11" s="24">
        <v>1</v>
      </c>
      <c r="C11" s="10">
        <v>2</v>
      </c>
      <c r="D11" s="22">
        <f t="shared" si="0"/>
        <v>2</v>
      </c>
      <c r="E11" s="84">
        <v>7</v>
      </c>
      <c r="F11" s="47">
        <v>0</v>
      </c>
      <c r="G11" s="47">
        <v>0</v>
      </c>
      <c r="H11" s="47">
        <v>0</v>
      </c>
      <c r="I11" s="48">
        <v>1</v>
      </c>
      <c r="J11" s="42">
        <v>1</v>
      </c>
      <c r="K11" s="36">
        <f t="shared" si="4"/>
        <v>8</v>
      </c>
      <c r="L11" s="100">
        <v>1</v>
      </c>
      <c r="M11" s="11">
        <f t="shared" si="5"/>
        <v>2</v>
      </c>
      <c r="N11" s="18">
        <v>0</v>
      </c>
      <c r="O11" s="24">
        <v>0</v>
      </c>
      <c r="P11" s="24">
        <v>0</v>
      </c>
      <c r="Q11" s="11">
        <v>0</v>
      </c>
      <c r="R11" s="42">
        <f t="shared" si="1"/>
        <v>0</v>
      </c>
      <c r="S11" s="42">
        <f t="shared" si="2"/>
        <v>1</v>
      </c>
      <c r="T11" s="22">
        <f t="shared" si="3"/>
        <v>2</v>
      </c>
      <c r="U11" s="135"/>
      <c r="V11" s="94"/>
    </row>
    <row r="12" spans="1:22">
      <c r="A12" s="1" t="s">
        <v>35</v>
      </c>
      <c r="B12" s="24">
        <v>4</v>
      </c>
      <c r="C12" s="10">
        <v>10</v>
      </c>
      <c r="D12" s="22">
        <f t="shared" si="0"/>
        <v>10</v>
      </c>
      <c r="E12" s="84">
        <v>9</v>
      </c>
      <c r="F12" s="47">
        <v>0</v>
      </c>
      <c r="G12" s="47">
        <v>0</v>
      </c>
      <c r="H12" s="47">
        <v>0</v>
      </c>
      <c r="I12" s="48">
        <v>4</v>
      </c>
      <c r="J12" s="42">
        <v>4</v>
      </c>
      <c r="K12" s="36">
        <f t="shared" si="4"/>
        <v>13</v>
      </c>
      <c r="L12" s="100">
        <v>0</v>
      </c>
      <c r="M12" s="11">
        <f t="shared" si="5"/>
        <v>0</v>
      </c>
      <c r="N12" s="18">
        <v>0</v>
      </c>
      <c r="O12" s="24">
        <v>0</v>
      </c>
      <c r="P12" s="24">
        <v>0</v>
      </c>
      <c r="Q12" s="11">
        <v>1</v>
      </c>
      <c r="R12" s="42">
        <f t="shared" si="1"/>
        <v>1</v>
      </c>
      <c r="S12" s="42">
        <f t="shared" si="2"/>
        <v>1</v>
      </c>
      <c r="T12" s="22">
        <f t="shared" si="3"/>
        <v>2</v>
      </c>
      <c r="U12" s="131"/>
      <c r="V12" s="94"/>
    </row>
    <row r="13" spans="1:22">
      <c r="A13" s="1" t="s">
        <v>36</v>
      </c>
      <c r="B13" s="24">
        <v>3</v>
      </c>
      <c r="C13" s="10">
        <v>25</v>
      </c>
      <c r="D13" s="22">
        <f t="shared" si="0"/>
        <v>25</v>
      </c>
      <c r="E13" s="84">
        <v>12</v>
      </c>
      <c r="F13" s="47">
        <v>1</v>
      </c>
      <c r="G13" s="47">
        <v>3</v>
      </c>
      <c r="H13" s="47">
        <v>1</v>
      </c>
      <c r="I13" s="48">
        <v>5</v>
      </c>
      <c r="J13" s="42">
        <v>10</v>
      </c>
      <c r="K13" s="104">
        <f t="shared" si="4"/>
        <v>22</v>
      </c>
      <c r="L13" s="100">
        <v>3</v>
      </c>
      <c r="M13" s="11">
        <f t="shared" si="5"/>
        <v>6</v>
      </c>
      <c r="N13" s="18">
        <v>1</v>
      </c>
      <c r="O13" s="24">
        <v>4</v>
      </c>
      <c r="P13" s="24">
        <v>0</v>
      </c>
      <c r="Q13" s="11">
        <v>1</v>
      </c>
      <c r="R13" s="42">
        <f t="shared" si="1"/>
        <v>6</v>
      </c>
      <c r="S13" s="42">
        <f t="shared" si="2"/>
        <v>9</v>
      </c>
      <c r="T13" s="22">
        <f t="shared" si="3"/>
        <v>18</v>
      </c>
      <c r="U13" s="131">
        <f>100*(1-M13/E13)</f>
        <v>50</v>
      </c>
      <c r="V13" s="139">
        <f>100*(1-T13/K13)</f>
        <v>18.181818181818176</v>
      </c>
    </row>
    <row r="14" spans="1:22">
      <c r="A14" s="1" t="s">
        <v>37</v>
      </c>
      <c r="B14" s="24">
        <v>3</v>
      </c>
      <c r="C14" s="10">
        <v>3</v>
      </c>
      <c r="D14" s="22">
        <f t="shared" si="0"/>
        <v>3</v>
      </c>
      <c r="E14" s="84">
        <v>12</v>
      </c>
      <c r="F14" s="47">
        <v>0</v>
      </c>
      <c r="G14" s="47">
        <v>4</v>
      </c>
      <c r="H14" s="47">
        <v>1</v>
      </c>
      <c r="I14" s="48">
        <v>4</v>
      </c>
      <c r="J14" s="42">
        <v>9</v>
      </c>
      <c r="K14" s="104">
        <f t="shared" si="4"/>
        <v>21</v>
      </c>
      <c r="L14" s="100">
        <v>3</v>
      </c>
      <c r="M14" s="11">
        <f t="shared" si="5"/>
        <v>6</v>
      </c>
      <c r="N14" s="18">
        <v>0</v>
      </c>
      <c r="O14" s="24">
        <v>0</v>
      </c>
      <c r="P14" s="24">
        <v>0</v>
      </c>
      <c r="Q14" s="11">
        <v>0</v>
      </c>
      <c r="R14" s="42">
        <f t="shared" si="1"/>
        <v>0</v>
      </c>
      <c r="S14" s="42">
        <f t="shared" si="2"/>
        <v>3</v>
      </c>
      <c r="T14" s="22">
        <f t="shared" si="3"/>
        <v>6</v>
      </c>
      <c r="U14" s="131">
        <f>100*(1-M14/E14)</f>
        <v>50</v>
      </c>
      <c r="V14" s="139">
        <f>100*(1-T14/K14)</f>
        <v>71.428571428571431</v>
      </c>
    </row>
    <row r="15" spans="1:22">
      <c r="A15" s="1" t="s">
        <v>38</v>
      </c>
      <c r="B15" s="24">
        <v>19</v>
      </c>
      <c r="C15" s="10">
        <v>16</v>
      </c>
      <c r="D15" s="22">
        <f t="shared" si="0"/>
        <v>16</v>
      </c>
      <c r="E15" s="85">
        <v>38</v>
      </c>
      <c r="F15" s="47">
        <v>1</v>
      </c>
      <c r="G15" s="47">
        <v>0</v>
      </c>
      <c r="H15" s="47">
        <v>0</v>
      </c>
      <c r="I15" s="48">
        <v>15</v>
      </c>
      <c r="J15" s="42">
        <v>16</v>
      </c>
      <c r="K15" s="104">
        <f t="shared" si="4"/>
        <v>54</v>
      </c>
      <c r="L15" s="100">
        <v>15</v>
      </c>
      <c r="M15" s="129">
        <f t="shared" si="5"/>
        <v>30</v>
      </c>
      <c r="N15" s="18">
        <v>0</v>
      </c>
      <c r="O15" s="24">
        <v>2</v>
      </c>
      <c r="P15" s="24">
        <v>0</v>
      </c>
      <c r="Q15" s="11">
        <v>9</v>
      </c>
      <c r="R15" s="42">
        <f t="shared" si="1"/>
        <v>11</v>
      </c>
      <c r="S15" s="42">
        <f t="shared" si="2"/>
        <v>26</v>
      </c>
      <c r="T15" s="22">
        <f t="shared" si="3"/>
        <v>52</v>
      </c>
      <c r="U15" s="136">
        <f>100*(1-M15/E15)</f>
        <v>21.052631578947366</v>
      </c>
      <c r="V15" s="145">
        <f>100*(1-T15/K15)</f>
        <v>3.703703703703709</v>
      </c>
    </row>
    <row r="16" spans="1:22">
      <c r="A16" s="1" t="s">
        <v>39</v>
      </c>
      <c r="B16" s="24">
        <v>13</v>
      </c>
      <c r="C16" s="10">
        <v>7</v>
      </c>
      <c r="D16" s="22">
        <f t="shared" si="0"/>
        <v>7</v>
      </c>
      <c r="E16" s="85">
        <v>20</v>
      </c>
      <c r="F16" s="47">
        <v>0</v>
      </c>
      <c r="G16" s="47">
        <v>5</v>
      </c>
      <c r="H16" s="47">
        <v>0</v>
      </c>
      <c r="I16" s="48">
        <v>3</v>
      </c>
      <c r="J16" s="42">
        <v>8</v>
      </c>
      <c r="K16" s="104">
        <f t="shared" si="4"/>
        <v>28</v>
      </c>
      <c r="L16" s="100">
        <v>1</v>
      </c>
      <c r="M16" s="129">
        <f t="shared" si="5"/>
        <v>2</v>
      </c>
      <c r="N16" s="18">
        <v>0</v>
      </c>
      <c r="O16" s="24">
        <v>0</v>
      </c>
      <c r="P16" s="24">
        <v>0</v>
      </c>
      <c r="Q16" s="11">
        <v>3</v>
      </c>
      <c r="R16" s="42">
        <f t="shared" si="1"/>
        <v>3</v>
      </c>
      <c r="S16" s="42">
        <f t="shared" si="2"/>
        <v>4</v>
      </c>
      <c r="T16" s="22">
        <f t="shared" si="3"/>
        <v>8</v>
      </c>
      <c r="U16" s="134">
        <f>100*(1-M16/E16)</f>
        <v>90</v>
      </c>
      <c r="V16" s="139">
        <f>100*(1-T16/K16)</f>
        <v>71.428571428571431</v>
      </c>
    </row>
    <row r="17" spans="1:22">
      <c r="A17" s="1" t="s">
        <v>40</v>
      </c>
      <c r="B17" s="24">
        <v>1</v>
      </c>
      <c r="C17" s="10">
        <v>11</v>
      </c>
      <c r="D17" s="22">
        <f t="shared" si="0"/>
        <v>11</v>
      </c>
      <c r="E17" s="84">
        <v>2</v>
      </c>
      <c r="F17" s="47">
        <v>1</v>
      </c>
      <c r="G17" s="47">
        <v>3</v>
      </c>
      <c r="H17" s="47">
        <v>0</v>
      </c>
      <c r="I17" s="48">
        <v>2</v>
      </c>
      <c r="J17" s="42">
        <v>6</v>
      </c>
      <c r="K17" s="36">
        <f t="shared" si="4"/>
        <v>8</v>
      </c>
      <c r="L17" s="100">
        <v>0</v>
      </c>
      <c r="M17" s="11">
        <f t="shared" si="5"/>
        <v>0</v>
      </c>
      <c r="N17" s="18">
        <v>1</v>
      </c>
      <c r="O17" s="24">
        <v>1</v>
      </c>
      <c r="P17" s="24">
        <v>0</v>
      </c>
      <c r="Q17" s="11">
        <v>3</v>
      </c>
      <c r="R17" s="42">
        <f t="shared" si="1"/>
        <v>5</v>
      </c>
      <c r="S17" s="42">
        <f t="shared" si="2"/>
        <v>5</v>
      </c>
      <c r="T17" s="22">
        <f t="shared" si="3"/>
        <v>10</v>
      </c>
      <c r="U17" s="131"/>
      <c r="V17" s="142"/>
    </row>
    <row r="18" spans="1:22">
      <c r="A18" s="1" t="s">
        <v>0</v>
      </c>
      <c r="B18" s="24">
        <v>4</v>
      </c>
      <c r="C18" s="10">
        <v>1</v>
      </c>
      <c r="D18" s="22">
        <f t="shared" si="0"/>
        <v>1</v>
      </c>
      <c r="E18" s="84">
        <v>6</v>
      </c>
      <c r="F18" s="47">
        <v>0</v>
      </c>
      <c r="G18" s="47">
        <v>0</v>
      </c>
      <c r="H18" s="47">
        <v>2</v>
      </c>
      <c r="I18" s="48">
        <v>0</v>
      </c>
      <c r="J18" s="42">
        <v>2</v>
      </c>
      <c r="K18" s="36">
        <f t="shared" si="4"/>
        <v>8</v>
      </c>
      <c r="L18" s="100">
        <v>0</v>
      </c>
      <c r="M18" s="11">
        <f t="shared" si="5"/>
        <v>0</v>
      </c>
      <c r="N18" s="18">
        <v>0</v>
      </c>
      <c r="O18" s="24">
        <v>0</v>
      </c>
      <c r="P18" s="24">
        <v>0</v>
      </c>
      <c r="Q18" s="11">
        <v>0</v>
      </c>
      <c r="R18" s="42">
        <f t="shared" si="1"/>
        <v>0</v>
      </c>
      <c r="S18" s="42">
        <f t="shared" si="2"/>
        <v>0</v>
      </c>
      <c r="T18" s="22">
        <f t="shared" si="3"/>
        <v>0</v>
      </c>
      <c r="U18" s="131"/>
      <c r="V18" s="94"/>
    </row>
    <row r="19" spans="1:22" ht="15.75" thickBot="1">
      <c r="A19" s="3" t="s">
        <v>1</v>
      </c>
      <c r="B19" s="26">
        <v>7</v>
      </c>
      <c r="C19" s="16">
        <v>11</v>
      </c>
      <c r="D19" s="28">
        <v>7</v>
      </c>
      <c r="E19" s="86">
        <v>12</v>
      </c>
      <c r="F19" s="59">
        <v>1</v>
      </c>
      <c r="G19" s="59">
        <v>4</v>
      </c>
      <c r="H19" s="59">
        <v>0</v>
      </c>
      <c r="I19" s="60">
        <v>4</v>
      </c>
      <c r="J19" s="43">
        <v>9</v>
      </c>
      <c r="K19" s="106">
        <f t="shared" ref="K19:K31" si="6">SUM(E19,J19)</f>
        <v>21</v>
      </c>
      <c r="L19" s="101">
        <v>2</v>
      </c>
      <c r="M19" s="17">
        <f t="shared" ref="M19:M27" si="7">PRODUCT(2,L19)</f>
        <v>4</v>
      </c>
      <c r="N19" s="75">
        <v>0</v>
      </c>
      <c r="O19" s="26">
        <v>2</v>
      </c>
      <c r="P19" s="26">
        <v>0</v>
      </c>
      <c r="Q19" s="17">
        <v>4</v>
      </c>
      <c r="R19" s="120">
        <f t="shared" si="1"/>
        <v>6</v>
      </c>
      <c r="S19" s="43">
        <f t="shared" si="2"/>
        <v>8</v>
      </c>
      <c r="T19" s="28">
        <f t="shared" ref="T19:T27" si="8">PRODUCT(2,S19)</f>
        <v>16</v>
      </c>
      <c r="U19" s="133">
        <f>100*(1-M19/E19)</f>
        <v>66.666666666666671</v>
      </c>
      <c r="V19" s="144">
        <f>100*(1-T19/K19)</f>
        <v>23.809523809523814</v>
      </c>
    </row>
    <row r="20" spans="1:22">
      <c r="A20" s="4" t="s">
        <v>41</v>
      </c>
      <c r="B20" s="25">
        <v>4</v>
      </c>
      <c r="C20" s="14">
        <v>6</v>
      </c>
      <c r="D20" s="15">
        <f t="shared" ref="D20:D30" si="9">SUM(C20:C20)</f>
        <v>6</v>
      </c>
      <c r="E20" s="27">
        <v>16</v>
      </c>
      <c r="F20" s="63">
        <v>0</v>
      </c>
      <c r="G20" s="63">
        <v>0</v>
      </c>
      <c r="H20" s="63">
        <v>0</v>
      </c>
      <c r="I20" s="64">
        <v>0</v>
      </c>
      <c r="J20" s="20">
        <v>0</v>
      </c>
      <c r="K20" s="67">
        <f t="shared" si="6"/>
        <v>16</v>
      </c>
      <c r="L20" s="102">
        <v>0</v>
      </c>
      <c r="M20" s="15">
        <f t="shared" si="7"/>
        <v>0</v>
      </c>
      <c r="N20" s="20">
        <v>0</v>
      </c>
      <c r="O20" s="25">
        <v>0</v>
      </c>
      <c r="P20" s="25">
        <v>0</v>
      </c>
      <c r="Q20" s="15">
        <v>0</v>
      </c>
      <c r="R20" s="121">
        <f t="shared" si="1"/>
        <v>0</v>
      </c>
      <c r="S20" s="66">
        <f t="shared" si="2"/>
        <v>0</v>
      </c>
      <c r="T20" s="27">
        <f t="shared" si="8"/>
        <v>0</v>
      </c>
      <c r="U20" s="140">
        <f>100*(1-M20/E20)</f>
        <v>100</v>
      </c>
      <c r="V20" s="98"/>
    </row>
    <row r="21" spans="1:22">
      <c r="A21" s="1" t="s">
        <v>42</v>
      </c>
      <c r="B21" s="24">
        <v>1</v>
      </c>
      <c r="C21" s="10">
        <v>4</v>
      </c>
      <c r="D21" s="11">
        <f t="shared" si="9"/>
        <v>4</v>
      </c>
      <c r="E21" s="22">
        <v>11</v>
      </c>
      <c r="F21" s="47">
        <v>0</v>
      </c>
      <c r="G21" s="47">
        <v>1</v>
      </c>
      <c r="H21" s="47">
        <v>0</v>
      </c>
      <c r="I21" s="48">
        <v>4</v>
      </c>
      <c r="J21" s="18">
        <v>5</v>
      </c>
      <c r="K21" s="36">
        <f t="shared" si="6"/>
        <v>16</v>
      </c>
      <c r="L21" s="100">
        <v>0</v>
      </c>
      <c r="M21" s="11">
        <f t="shared" si="7"/>
        <v>0</v>
      </c>
      <c r="N21" s="18">
        <v>0</v>
      </c>
      <c r="O21" s="24">
        <v>0</v>
      </c>
      <c r="P21" s="24">
        <v>0</v>
      </c>
      <c r="Q21" s="11">
        <v>1</v>
      </c>
      <c r="R21" s="123">
        <f t="shared" si="1"/>
        <v>1</v>
      </c>
      <c r="S21" s="42">
        <f t="shared" si="2"/>
        <v>1</v>
      </c>
      <c r="T21" s="22">
        <f t="shared" si="8"/>
        <v>2</v>
      </c>
      <c r="U21" s="134">
        <f>100*(1-M21/E21)</f>
        <v>100</v>
      </c>
      <c r="V21" s="94"/>
    </row>
    <row r="22" spans="1:22" ht="15.75" thickBot="1">
      <c r="A22" s="2" t="s">
        <v>43</v>
      </c>
      <c r="B22" s="26">
        <v>2</v>
      </c>
      <c r="C22" s="16">
        <v>0</v>
      </c>
      <c r="D22" s="17">
        <f t="shared" si="9"/>
        <v>0</v>
      </c>
      <c r="E22" s="28">
        <v>4</v>
      </c>
      <c r="F22" s="51">
        <v>0</v>
      </c>
      <c r="G22" s="51">
        <v>0</v>
      </c>
      <c r="H22" s="51">
        <v>1</v>
      </c>
      <c r="I22" s="52">
        <v>1</v>
      </c>
      <c r="J22" s="75">
        <v>2</v>
      </c>
      <c r="K22" s="41">
        <f t="shared" si="6"/>
        <v>6</v>
      </c>
      <c r="L22" s="103">
        <v>0</v>
      </c>
      <c r="M22" s="17">
        <f t="shared" si="7"/>
        <v>0</v>
      </c>
      <c r="N22" s="75">
        <v>0</v>
      </c>
      <c r="O22" s="26">
        <v>0</v>
      </c>
      <c r="P22" s="26">
        <v>0</v>
      </c>
      <c r="Q22" s="17">
        <v>0</v>
      </c>
      <c r="R22" s="122">
        <f t="shared" si="1"/>
        <v>0</v>
      </c>
      <c r="S22" s="43">
        <f t="shared" si="2"/>
        <v>0</v>
      </c>
      <c r="T22" s="28">
        <f t="shared" si="8"/>
        <v>0</v>
      </c>
      <c r="U22" s="132"/>
      <c r="V22" s="95"/>
    </row>
    <row r="23" spans="1:22">
      <c r="A23" s="4" t="s">
        <v>44</v>
      </c>
      <c r="B23" s="25">
        <v>1</v>
      </c>
      <c r="C23" s="14">
        <v>1</v>
      </c>
      <c r="D23" s="15">
        <f t="shared" si="9"/>
        <v>1</v>
      </c>
      <c r="E23" s="21">
        <v>9</v>
      </c>
      <c r="F23" s="55">
        <v>0</v>
      </c>
      <c r="G23" s="55">
        <v>0</v>
      </c>
      <c r="H23" s="55">
        <v>0</v>
      </c>
      <c r="I23" s="56">
        <v>0</v>
      </c>
      <c r="J23" s="74">
        <v>0</v>
      </c>
      <c r="K23" s="67">
        <f t="shared" si="6"/>
        <v>9</v>
      </c>
      <c r="L23" s="99">
        <v>3</v>
      </c>
      <c r="M23" s="15">
        <f t="shared" si="7"/>
        <v>6</v>
      </c>
      <c r="N23" s="74">
        <v>0</v>
      </c>
      <c r="O23" s="30">
        <v>0</v>
      </c>
      <c r="P23" s="30">
        <v>0</v>
      </c>
      <c r="Q23" s="9">
        <v>0</v>
      </c>
      <c r="R23" s="66">
        <f t="shared" si="1"/>
        <v>0</v>
      </c>
      <c r="S23" s="66">
        <f t="shared" si="2"/>
        <v>3</v>
      </c>
      <c r="T23" s="27">
        <f t="shared" si="8"/>
        <v>6</v>
      </c>
      <c r="U23" s="130"/>
      <c r="V23" s="96"/>
    </row>
    <row r="24" spans="1:22" ht="15.75" thickBot="1">
      <c r="A24" s="2" t="s">
        <v>45</v>
      </c>
      <c r="B24" s="26">
        <v>0</v>
      </c>
      <c r="C24" s="16">
        <v>1</v>
      </c>
      <c r="D24" s="17">
        <f t="shared" si="9"/>
        <v>1</v>
      </c>
      <c r="E24" s="23">
        <v>2</v>
      </c>
      <c r="F24" s="59">
        <v>0</v>
      </c>
      <c r="G24" s="59">
        <v>0</v>
      </c>
      <c r="H24" s="59">
        <v>0</v>
      </c>
      <c r="I24" s="60">
        <v>2</v>
      </c>
      <c r="J24" s="19">
        <v>2</v>
      </c>
      <c r="K24" s="41">
        <f t="shared" si="6"/>
        <v>4</v>
      </c>
      <c r="L24" s="101">
        <v>0</v>
      </c>
      <c r="M24" s="17">
        <f t="shared" si="7"/>
        <v>0</v>
      </c>
      <c r="N24" s="19">
        <v>0</v>
      </c>
      <c r="O24" s="29">
        <v>0</v>
      </c>
      <c r="P24" s="29">
        <v>0</v>
      </c>
      <c r="Q24" s="13">
        <v>0</v>
      </c>
      <c r="R24" s="120">
        <f t="shared" si="1"/>
        <v>0</v>
      </c>
      <c r="S24" s="43">
        <f t="shared" si="2"/>
        <v>0</v>
      </c>
      <c r="T24" s="28">
        <f t="shared" si="8"/>
        <v>0</v>
      </c>
      <c r="U24" s="133"/>
      <c r="V24" s="97"/>
    </row>
    <row r="25" spans="1:22">
      <c r="A25" s="4" t="s">
        <v>46</v>
      </c>
      <c r="B25" s="25">
        <v>18</v>
      </c>
      <c r="C25" s="14">
        <v>16</v>
      </c>
      <c r="D25" s="15">
        <f t="shared" si="9"/>
        <v>16</v>
      </c>
      <c r="E25" s="78">
        <v>62</v>
      </c>
      <c r="F25" s="63">
        <v>0</v>
      </c>
      <c r="G25" s="63">
        <v>4</v>
      </c>
      <c r="H25" s="63">
        <v>1</v>
      </c>
      <c r="I25" s="64">
        <v>10</v>
      </c>
      <c r="J25" s="20">
        <v>15</v>
      </c>
      <c r="K25" s="105">
        <f t="shared" si="6"/>
        <v>77</v>
      </c>
      <c r="L25" s="102">
        <v>7</v>
      </c>
      <c r="M25" s="15">
        <f t="shared" si="7"/>
        <v>14</v>
      </c>
      <c r="N25" s="20">
        <v>0</v>
      </c>
      <c r="O25" s="25">
        <v>3</v>
      </c>
      <c r="P25" s="25">
        <v>0</v>
      </c>
      <c r="Q25" s="15">
        <v>1</v>
      </c>
      <c r="R25" s="121">
        <f t="shared" si="1"/>
        <v>4</v>
      </c>
      <c r="S25" s="66">
        <f t="shared" si="2"/>
        <v>11</v>
      </c>
      <c r="T25" s="27">
        <f t="shared" si="8"/>
        <v>22</v>
      </c>
      <c r="U25" s="138">
        <f>100*(1-M25/E25)</f>
        <v>77.41935483870968</v>
      </c>
      <c r="V25" s="98"/>
    </row>
    <row r="26" spans="1:22" ht="15.75" thickBot="1">
      <c r="A26" s="2" t="s">
        <v>47</v>
      </c>
      <c r="B26" s="26">
        <v>17</v>
      </c>
      <c r="C26" s="16">
        <v>11</v>
      </c>
      <c r="D26" s="17">
        <f t="shared" si="9"/>
        <v>11</v>
      </c>
      <c r="E26" s="79">
        <v>60</v>
      </c>
      <c r="F26" s="51">
        <v>0</v>
      </c>
      <c r="G26" s="51">
        <v>0</v>
      </c>
      <c r="H26" s="51">
        <v>0</v>
      </c>
      <c r="I26" s="52">
        <v>9</v>
      </c>
      <c r="J26" s="75">
        <v>9</v>
      </c>
      <c r="K26" s="106">
        <f t="shared" si="6"/>
        <v>69</v>
      </c>
      <c r="L26" s="103">
        <v>3</v>
      </c>
      <c r="M26" s="17">
        <f t="shared" si="7"/>
        <v>6</v>
      </c>
      <c r="N26" s="75">
        <v>0</v>
      </c>
      <c r="O26" s="26">
        <v>1</v>
      </c>
      <c r="P26" s="26">
        <v>0</v>
      </c>
      <c r="Q26" s="17">
        <v>3</v>
      </c>
      <c r="R26" s="122">
        <f t="shared" si="1"/>
        <v>4</v>
      </c>
      <c r="S26" s="43">
        <f t="shared" si="2"/>
        <v>7</v>
      </c>
      <c r="T26" s="28">
        <f t="shared" si="8"/>
        <v>14</v>
      </c>
      <c r="U26" s="141">
        <f>100*(1-M26/E26)</f>
        <v>90</v>
      </c>
      <c r="V26" s="95"/>
    </row>
    <row r="27" spans="1:22">
      <c r="A27" s="4" t="s">
        <v>48</v>
      </c>
      <c r="B27" s="25">
        <v>3</v>
      </c>
      <c r="C27" s="14">
        <v>3</v>
      </c>
      <c r="D27" s="15">
        <f t="shared" si="9"/>
        <v>3</v>
      </c>
      <c r="E27" s="21">
        <v>19</v>
      </c>
      <c r="F27" s="55">
        <v>0</v>
      </c>
      <c r="G27" s="55">
        <v>0</v>
      </c>
      <c r="H27" s="55">
        <v>0</v>
      </c>
      <c r="I27" s="56">
        <v>2</v>
      </c>
      <c r="J27" s="74">
        <v>2</v>
      </c>
      <c r="K27" s="67">
        <f t="shared" si="6"/>
        <v>21</v>
      </c>
      <c r="L27" s="99">
        <v>2</v>
      </c>
      <c r="M27" s="15">
        <f t="shared" si="7"/>
        <v>4</v>
      </c>
      <c r="N27" s="74">
        <v>0</v>
      </c>
      <c r="O27" s="30">
        <v>0</v>
      </c>
      <c r="P27" s="30">
        <v>0</v>
      </c>
      <c r="Q27" s="9">
        <v>5</v>
      </c>
      <c r="R27" s="66">
        <f t="shared" si="1"/>
        <v>5</v>
      </c>
      <c r="S27" s="66">
        <f t="shared" si="2"/>
        <v>7</v>
      </c>
      <c r="T27" s="27">
        <f t="shared" si="8"/>
        <v>14</v>
      </c>
      <c r="U27" s="130">
        <f>100*(1-M27/E27)</f>
        <v>78.94736842105263</v>
      </c>
      <c r="V27" s="143">
        <f>100*(1-T27/K27)</f>
        <v>33.333333333333336</v>
      </c>
    </row>
    <row r="28" spans="1:22">
      <c r="A28" s="1" t="s">
        <v>49</v>
      </c>
      <c r="B28" s="24">
        <v>4</v>
      </c>
      <c r="C28" s="10">
        <v>5</v>
      </c>
      <c r="D28" s="11">
        <f t="shared" si="9"/>
        <v>5</v>
      </c>
      <c r="E28" s="77">
        <v>32</v>
      </c>
      <c r="F28" s="47">
        <v>0</v>
      </c>
      <c r="G28" s="47">
        <v>0</v>
      </c>
      <c r="H28" s="47">
        <v>0</v>
      </c>
      <c r="I28" s="48">
        <v>9</v>
      </c>
      <c r="J28" s="18">
        <v>9</v>
      </c>
      <c r="K28" s="104">
        <f t="shared" si="6"/>
        <v>41</v>
      </c>
      <c r="L28" s="100">
        <v>3</v>
      </c>
      <c r="M28" s="11">
        <f t="shared" ref="M28:M29" si="10">PRODUCT(2,L28)</f>
        <v>6</v>
      </c>
      <c r="N28" s="18">
        <v>0</v>
      </c>
      <c r="O28" s="24">
        <v>0</v>
      </c>
      <c r="P28" s="24">
        <v>0</v>
      </c>
      <c r="Q28" s="11">
        <v>0</v>
      </c>
      <c r="R28" s="42">
        <f t="shared" si="1"/>
        <v>0</v>
      </c>
      <c r="S28" s="42">
        <f t="shared" si="2"/>
        <v>3</v>
      </c>
      <c r="T28" s="22">
        <f t="shared" ref="T28:T29" si="11">PRODUCT(2,S28)</f>
        <v>6</v>
      </c>
      <c r="U28" s="134">
        <f>100*(1-M28/E28)</f>
        <v>81.25</v>
      </c>
      <c r="V28" s="146">
        <f>100*(1-T28/K28)</f>
        <v>85.365853658536579</v>
      </c>
    </row>
    <row r="29" spans="1:22">
      <c r="A29" s="1" t="s">
        <v>2</v>
      </c>
      <c r="B29" s="24">
        <v>3</v>
      </c>
      <c r="C29" s="10">
        <v>0</v>
      </c>
      <c r="D29" s="11">
        <f t="shared" si="9"/>
        <v>0</v>
      </c>
      <c r="E29" s="22">
        <v>9</v>
      </c>
      <c r="F29" s="47">
        <v>0</v>
      </c>
      <c r="G29" s="47">
        <v>1</v>
      </c>
      <c r="H29" s="47">
        <v>0</v>
      </c>
      <c r="I29" s="48">
        <v>0</v>
      </c>
      <c r="J29" s="18">
        <v>1</v>
      </c>
      <c r="K29" s="36">
        <f t="shared" si="6"/>
        <v>10</v>
      </c>
      <c r="L29" s="100">
        <v>0</v>
      </c>
      <c r="M29" s="11">
        <f t="shared" si="10"/>
        <v>0</v>
      </c>
      <c r="N29" s="18">
        <v>0</v>
      </c>
      <c r="O29" s="24">
        <v>0</v>
      </c>
      <c r="P29" s="24">
        <v>0</v>
      </c>
      <c r="Q29" s="11">
        <v>1</v>
      </c>
      <c r="R29" s="42">
        <f t="shared" si="1"/>
        <v>1</v>
      </c>
      <c r="S29" s="42">
        <f t="shared" si="2"/>
        <v>1</v>
      </c>
      <c r="T29" s="22">
        <f t="shared" si="11"/>
        <v>2</v>
      </c>
      <c r="U29" s="131"/>
      <c r="V29" s="94"/>
    </row>
    <row r="30" spans="1:22" ht="15.75" thickBot="1">
      <c r="A30" s="3" t="s">
        <v>50</v>
      </c>
      <c r="B30" s="29">
        <v>1</v>
      </c>
      <c r="C30" s="12">
        <v>1</v>
      </c>
      <c r="D30" s="13">
        <f t="shared" si="9"/>
        <v>1</v>
      </c>
      <c r="E30" s="23">
        <v>3</v>
      </c>
      <c r="F30" s="59">
        <v>0</v>
      </c>
      <c r="G30" s="59">
        <v>0</v>
      </c>
      <c r="H30" s="59">
        <v>0</v>
      </c>
      <c r="I30" s="60">
        <v>0</v>
      </c>
      <c r="J30" s="19">
        <v>0</v>
      </c>
      <c r="K30" s="41">
        <f t="shared" si="6"/>
        <v>3</v>
      </c>
      <c r="L30" s="101">
        <v>0</v>
      </c>
      <c r="M30" s="17">
        <f>PRODUCT(2,L30)</f>
        <v>0</v>
      </c>
      <c r="N30" s="19">
        <v>0</v>
      </c>
      <c r="O30" s="29">
        <v>0</v>
      </c>
      <c r="P30" s="29">
        <v>0</v>
      </c>
      <c r="Q30" s="13">
        <v>0</v>
      </c>
      <c r="R30" s="42">
        <f t="shared" si="1"/>
        <v>0</v>
      </c>
      <c r="S30" s="43">
        <f t="shared" si="2"/>
        <v>0</v>
      </c>
      <c r="T30" s="28">
        <f>PRODUCT(2,S30)</f>
        <v>0</v>
      </c>
      <c r="U30" s="16"/>
      <c r="V30" s="95"/>
    </row>
    <row r="31" spans="1:22" ht="15.75" thickBot="1">
      <c r="A31" s="6"/>
      <c r="B31" s="45">
        <f>SUM(B3:B30)</f>
        <v>148</v>
      </c>
      <c r="C31" s="44">
        <f t="shared" ref="C31:D31" si="12">SUM(C3:C30)</f>
        <v>265</v>
      </c>
      <c r="D31" s="44">
        <f t="shared" si="12"/>
        <v>261</v>
      </c>
      <c r="E31" s="45">
        <f>SUM(E3:E30)</f>
        <v>436</v>
      </c>
      <c r="F31" s="124">
        <f t="shared" ref="F31:I31" si="13">SUM(F3:F30)</f>
        <v>15</v>
      </c>
      <c r="G31" s="124">
        <f t="shared" si="13"/>
        <v>85</v>
      </c>
      <c r="H31" s="124">
        <f t="shared" si="13"/>
        <v>9</v>
      </c>
      <c r="I31" s="125">
        <f t="shared" si="13"/>
        <v>106</v>
      </c>
      <c r="J31" s="119">
        <f>SUM(J3:J30)</f>
        <v>215</v>
      </c>
      <c r="K31" s="126">
        <f t="shared" si="6"/>
        <v>651</v>
      </c>
      <c r="L31" s="116">
        <f>SUM(L3:L30)</f>
        <v>50</v>
      </c>
      <c r="M31" s="117">
        <f>SUM(M3:M30)</f>
        <v>100</v>
      </c>
      <c r="N31" s="127">
        <f t="shared" ref="N31:Q31" si="14">SUM(N3:N30)</f>
        <v>4</v>
      </c>
      <c r="O31" s="124">
        <f t="shared" si="14"/>
        <v>35</v>
      </c>
      <c r="P31" s="124">
        <f t="shared" si="14"/>
        <v>0</v>
      </c>
      <c r="Q31" s="124">
        <f t="shared" si="14"/>
        <v>46</v>
      </c>
      <c r="R31" s="44">
        <f>SUM(R3:R30)</f>
        <v>85</v>
      </c>
      <c r="S31" s="117">
        <f t="shared" ref="S31:T31" si="15">SUM(S3:S30)</f>
        <v>135</v>
      </c>
      <c r="T31" s="118">
        <f t="shared" si="15"/>
        <v>270</v>
      </c>
      <c r="U31" s="147">
        <f>100*(1-M31/E31)</f>
        <v>77.064220183486242</v>
      </c>
      <c r="V31" s="148">
        <f>100*(1-T31/K31)</f>
        <v>58.525345622119815</v>
      </c>
    </row>
    <row r="34" spans="1:7" ht="131.25" customHeight="1">
      <c r="A34" s="208" t="s">
        <v>54</v>
      </c>
      <c r="B34" s="208"/>
      <c r="C34" s="208"/>
      <c r="D34" s="209" t="s">
        <v>55</v>
      </c>
      <c r="E34" s="209"/>
      <c r="F34" s="209"/>
      <c r="G34" s="209"/>
    </row>
    <row r="35" spans="1:7" ht="75" customHeight="1">
      <c r="A35" s="217" t="s">
        <v>69</v>
      </c>
      <c r="B35" s="217"/>
      <c r="C35" s="217"/>
      <c r="D35" s="217"/>
      <c r="E35" s="217"/>
      <c r="F35" s="217"/>
      <c r="G35" s="217"/>
    </row>
  </sheetData>
  <mergeCells count="5">
    <mergeCell ref="F1:I1"/>
    <mergeCell ref="A34:C34"/>
    <mergeCell ref="D34:G34"/>
    <mergeCell ref="A35:G35"/>
    <mergeCell ref="N1:Q1"/>
  </mergeCells>
  <pageMargins left="0.7" right="0.7" top="0.75" bottom="0.75" header="0.3" footer="0.3"/>
  <pageSetup orientation="portrait" horizontalDpi="0" verticalDpi="0" r:id="rId1"/>
  <ignoredErrors>
    <ignoredError sqref="K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Poređenje od 2013 do 2016</vt:lpstr>
      <vt:lpstr>Po kategorijama 2015-2016</vt:lpstr>
      <vt:lpstr>Pre i posle izbora </vt:lpstr>
      <vt:lpstr>Pre i posle izbora - kategorije</vt:lpstr>
      <vt:lpstr>'Poređenje od 2013 do 2016'!Print_Titles</vt:lpstr>
      <vt:lpstr>'Pre i posle izbora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Zlatko</cp:lastModifiedBy>
  <cp:lastPrinted>2016-05-17T11:33:39Z</cp:lastPrinted>
  <dcterms:created xsi:type="dcterms:W3CDTF">2016-04-05T04:59:32Z</dcterms:created>
  <dcterms:modified xsi:type="dcterms:W3CDTF">2016-05-17T11:34:13Z</dcterms:modified>
</cp:coreProperties>
</file>